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1520" windowWidth="18990" windowHeight="11715" activeTab="2"/>
  </bookViews>
  <sheets>
    <sheet name="naslovna strana " sheetId="8" r:id="rId1"/>
    <sheet name="(prihodi)" sheetId="4" r:id="rId2"/>
    <sheet name="(izdaci) " sheetId="9" r:id="rId3"/>
    <sheet name="Sheet1" sheetId="1" r:id="rId4"/>
    <sheet name="Sheet2" sheetId="2" r:id="rId5"/>
    <sheet name="Sheet3" sheetId="3" r:id="rId6"/>
  </sheets>
  <definedNames>
    <definedName name="_xlnm.Print_Titles" localSheetId="2">'(izdaci) '!$5:$6</definedName>
    <definedName name="_xlnm.Print_Titles" localSheetId="1">'(prihodi)'!$3:$6</definedName>
  </definedNames>
  <calcPr calcId="125725"/>
</workbook>
</file>

<file path=xl/calcChain.xml><?xml version="1.0" encoding="utf-8"?>
<calcChain xmlns="http://schemas.openxmlformats.org/spreadsheetml/2006/main">
  <c r="F242" i="9"/>
  <c r="F244"/>
  <c r="F258"/>
  <c r="F256"/>
  <c r="F255"/>
  <c r="F254"/>
  <c r="F253"/>
  <c r="F252"/>
  <c r="F251"/>
  <c r="F250" s="1"/>
  <c r="F249"/>
  <c r="F248"/>
  <c r="F247"/>
  <c r="F246"/>
  <c r="F245"/>
  <c r="F243"/>
  <c r="F241"/>
  <c r="F240"/>
  <c r="F239"/>
  <c r="F238"/>
  <c r="F237"/>
  <c r="F236"/>
  <c r="F235"/>
  <c r="F234"/>
  <c r="F233"/>
  <c r="F232"/>
  <c r="F231" s="1"/>
  <c r="F230"/>
  <c r="F229" s="1"/>
  <c r="F228"/>
  <c r="F227"/>
  <c r="F226"/>
  <c r="F220"/>
  <c r="F214"/>
  <c r="F205"/>
  <c r="F203"/>
  <c r="F200"/>
  <c r="F194"/>
  <c r="F193" s="1"/>
  <c r="F197" s="1"/>
  <c r="F188"/>
  <c r="F187" s="1"/>
  <c r="F191" s="1"/>
  <c r="F178"/>
  <c r="F177" s="1"/>
  <c r="F185" s="1"/>
  <c r="F171"/>
  <c r="F170" s="1"/>
  <c r="F175" s="1"/>
  <c r="F164"/>
  <c r="F162"/>
  <c r="F151"/>
  <c r="F149"/>
  <c r="F146"/>
  <c r="F132"/>
  <c r="F130"/>
  <c r="F125"/>
  <c r="F109"/>
  <c r="F102"/>
  <c r="F96"/>
  <c r="F86"/>
  <c r="F44"/>
  <c r="F40"/>
  <c r="F35"/>
  <c r="F26"/>
  <c r="F20"/>
  <c r="F13"/>
  <c r="F9"/>
  <c r="F8" s="1"/>
  <c r="G103" i="4"/>
  <c r="G99"/>
  <c r="G98"/>
  <c r="G97" s="1"/>
  <c r="G95"/>
  <c r="G94" s="1"/>
  <c r="G91"/>
  <c r="G90" s="1"/>
  <c r="G87"/>
  <c r="G86" s="1"/>
  <c r="G81"/>
  <c r="G79"/>
  <c r="G75"/>
  <c r="G71"/>
  <c r="G70"/>
  <c r="G67"/>
  <c r="G65"/>
  <c r="G63"/>
  <c r="G57"/>
  <c r="G56" s="1"/>
  <c r="G54"/>
  <c r="G53" s="1"/>
  <c r="G51"/>
  <c r="G50" s="1"/>
  <c r="G48"/>
  <c r="G46"/>
  <c r="G45" s="1"/>
  <c r="G43"/>
  <c r="G38"/>
  <c r="G36"/>
  <c r="G35" s="1"/>
  <c r="G32"/>
  <c r="G30"/>
  <c r="G28"/>
  <c r="G20"/>
  <c r="G19" s="1"/>
  <c r="G16"/>
  <c r="G14"/>
  <c r="G10"/>
  <c r="G9" s="1"/>
  <c r="F225" i="9" l="1"/>
  <c r="F257" s="1"/>
  <c r="F17"/>
  <c r="F19"/>
  <c r="F37" s="1"/>
  <c r="F108"/>
  <c r="F142" s="1"/>
  <c r="F145"/>
  <c r="F168" s="1"/>
  <c r="F39"/>
  <c r="F83" s="1"/>
  <c r="F85"/>
  <c r="F106" s="1"/>
  <c r="F199"/>
  <c r="F222" s="1"/>
  <c r="G27" i="4"/>
  <c r="G8" s="1"/>
  <c r="G102" s="1"/>
  <c r="G34"/>
  <c r="F259" i="9" l="1"/>
  <c r="F223"/>
  <c r="G107" i="4"/>
  <c r="G109"/>
  <c r="F99" l="1"/>
  <c r="F103" l="1"/>
  <c r="F95"/>
  <c r="F94" s="1"/>
  <c r="F91"/>
  <c r="F90" s="1"/>
  <c r="F87"/>
  <c r="F86" s="1"/>
  <c r="F81"/>
  <c r="F79"/>
  <c r="F75"/>
  <c r="F71"/>
  <c r="F67"/>
  <c r="F65"/>
  <c r="F63"/>
  <c r="F57"/>
  <c r="F54"/>
  <c r="F53" s="1"/>
  <c r="F51"/>
  <c r="F50" s="1"/>
  <c r="F48"/>
  <c r="F46"/>
  <c r="F43"/>
  <c r="F38"/>
  <c r="F36"/>
  <c r="F32"/>
  <c r="F30"/>
  <c r="F28"/>
  <c r="F20"/>
  <c r="F19" s="1"/>
  <c r="F16"/>
  <c r="F14"/>
  <c r="F10"/>
  <c r="F56" l="1"/>
  <c r="F27"/>
  <c r="F98"/>
  <c r="F70"/>
  <c r="F45"/>
  <c r="F35"/>
  <c r="F9"/>
  <c r="F8" l="1"/>
  <c r="F97"/>
  <c r="F34"/>
  <c r="F102" l="1"/>
  <c r="F109" s="1"/>
  <c r="F107" l="1"/>
</calcChain>
</file>

<file path=xl/sharedStrings.xml><?xml version="1.0" encoding="utf-8"?>
<sst xmlns="http://schemas.openxmlformats.org/spreadsheetml/2006/main" count="837" uniqueCount="508">
  <si>
    <t xml:space="preserve">         EKONOMSKI KOD</t>
  </si>
  <si>
    <t>OPIS</t>
  </si>
  <si>
    <t>glavna</t>
  </si>
  <si>
    <t>pod</t>
  </si>
  <si>
    <t>analitika</t>
  </si>
  <si>
    <t>red.</t>
  </si>
  <si>
    <t>grupa</t>
  </si>
  <si>
    <t>br.</t>
  </si>
  <si>
    <t xml:space="preserve"> I PRIHODI</t>
  </si>
  <si>
    <t>PRIHODI OD POREZA</t>
  </si>
  <si>
    <t>1.1.</t>
  </si>
  <si>
    <t>POREZ NA IMOVINU</t>
  </si>
  <si>
    <t>1.1.1.</t>
  </si>
  <si>
    <t>Stalni porezi na imovinu</t>
  </si>
  <si>
    <t>1.1.1.1.</t>
  </si>
  <si>
    <t>Porez na imovinu od fizičkih lica</t>
  </si>
  <si>
    <t>1.1.1.2.</t>
  </si>
  <si>
    <t>Porez na imovinu od pravnih lica</t>
  </si>
  <si>
    <t>1.1.1.3.</t>
  </si>
  <si>
    <t>Porez na imovinu za motorna vozila</t>
  </si>
  <si>
    <t>1.1.2.</t>
  </si>
  <si>
    <t>Porez na nasljeđe i poklone</t>
  </si>
  <si>
    <t>1.1.2.1.</t>
  </si>
  <si>
    <t>1.1.3.</t>
  </si>
  <si>
    <t>Porez na finansijske i kapitalne transakcije</t>
  </si>
  <si>
    <t>1.1.3.1.</t>
  </si>
  <si>
    <t>Porez na promet nekretnina  od fizičkih lica</t>
  </si>
  <si>
    <t>1.1.3.2.</t>
  </si>
  <si>
    <t>Porez na promet nekretnina od pravnih lica</t>
  </si>
  <si>
    <t>1.2.</t>
  </si>
  <si>
    <t>POREZ NA DOHODAK</t>
  </si>
  <si>
    <t>1.2.1.</t>
  </si>
  <si>
    <t>Porez na dohodak</t>
  </si>
  <si>
    <t>1.2.1.1.</t>
  </si>
  <si>
    <t>Prihodi od poreza na doh.fiz.lica od nesamostalne djelatnosti</t>
  </si>
  <si>
    <t>1.2.1.2.</t>
  </si>
  <si>
    <t>Prihodi od poreza na doh.fiz.lica od samostalne djelatnosti</t>
  </si>
  <si>
    <t>1.2.1.3.</t>
  </si>
  <si>
    <t>Prihodi od poreza na doh.fiz.lica od imov.i imov.prava</t>
  </si>
  <si>
    <t>1.2.1.4.</t>
  </si>
  <si>
    <t>Prihodi od poreza na doh.fiz.lica na dobitke od igara na sreću</t>
  </si>
  <si>
    <t>1.2.1.5.</t>
  </si>
  <si>
    <t>Prihodi od poreza na doh.od dr.samost.djelatnosti....</t>
  </si>
  <si>
    <t>1.2.1.6.</t>
  </si>
  <si>
    <t>Prihodi od poreza na doh.po konačnom obračunu</t>
  </si>
  <si>
    <t>1.3.</t>
  </si>
  <si>
    <t>PRIHODI OD INDIREKTNIH POREZA</t>
  </si>
  <si>
    <t>1.3.1.</t>
  </si>
  <si>
    <t>Prihodi od indirektnih poreza koji pripadaju Direkciji cesta</t>
  </si>
  <si>
    <t>1.3.1.1.</t>
  </si>
  <si>
    <t>1.3.2.</t>
  </si>
  <si>
    <t>Prihodi od indirektnih poreza za općine</t>
  </si>
  <si>
    <t>1.3.2.1.</t>
  </si>
  <si>
    <t>NEPOREZNI PRIHODI</t>
  </si>
  <si>
    <t>2.1.</t>
  </si>
  <si>
    <t>PRIHODI OD NEFINANSIJSKIH JAV.PREDUZ.I FIN.JAV.INSTIT.</t>
  </si>
  <si>
    <t>2.1.1.</t>
  </si>
  <si>
    <t>Prihodi od finansijske i nematerijalne imovine</t>
  </si>
  <si>
    <t>2.1.1.1.</t>
  </si>
  <si>
    <t>Prihodi od koncesije</t>
  </si>
  <si>
    <t>2.1.2.</t>
  </si>
  <si>
    <t>Prihodi od zemljišne rente i iznajmljivanja</t>
  </si>
  <si>
    <t>2.1.2.1.</t>
  </si>
  <si>
    <t>2.1.2.2.</t>
  </si>
  <si>
    <t>Prihodi od iznajmljivanja poslovnih prostora</t>
  </si>
  <si>
    <t>2.1.2.3.</t>
  </si>
  <si>
    <t>Prihodi od iznajmljivanja opreme</t>
  </si>
  <si>
    <t>Prihodi od iznajmljivanja ostale imovine (instalirane infrastrukturne mreže)</t>
  </si>
  <si>
    <t>2.1.3.</t>
  </si>
  <si>
    <t>Ostali prihodi od nefin.javnih preduzeće</t>
  </si>
  <si>
    <t>2.1.3.1.</t>
  </si>
  <si>
    <t>Prihodi od učešća u dobiti JP</t>
  </si>
  <si>
    <t>2.2.</t>
  </si>
  <si>
    <t>OSTALI PRIHODI OD IMOVINE</t>
  </si>
  <si>
    <t>2.2.1.</t>
  </si>
  <si>
    <t>Ostali prihodi od finansijske i materijalne imovine</t>
  </si>
  <si>
    <t>2.2.1.1.</t>
  </si>
  <si>
    <t>Prihodi od kamata na depozite u banci</t>
  </si>
  <si>
    <t>2.2.2.</t>
  </si>
  <si>
    <t>Ostali prihodi od imovine</t>
  </si>
  <si>
    <t>2.2.2.1</t>
  </si>
  <si>
    <t xml:space="preserve">Ostali prihodi -prodaja  imovine </t>
  </si>
  <si>
    <t>2.3.</t>
  </si>
  <si>
    <t>ADMINISTRATIVNE TAKSE</t>
  </si>
  <si>
    <t>2.3.1.</t>
  </si>
  <si>
    <t>Općinske takse</t>
  </si>
  <si>
    <t>2.3.1.1.</t>
  </si>
  <si>
    <t>Općinske administrativne takse</t>
  </si>
  <si>
    <t>2.4.</t>
  </si>
  <si>
    <t>KOMUNALNE TAKSE</t>
  </si>
  <si>
    <t>2.4.1.</t>
  </si>
  <si>
    <t>Općinske komunalne takse</t>
  </si>
  <si>
    <t>2.4.1.1.</t>
  </si>
  <si>
    <t>Takse na isticanje firme</t>
  </si>
  <si>
    <t>2.5.</t>
  </si>
  <si>
    <t>OSTALE BUDŽETSKE NAKNADE</t>
  </si>
  <si>
    <t>2.5.1.</t>
  </si>
  <si>
    <t>Općinske naknade</t>
  </si>
  <si>
    <t>2.5.1.1.</t>
  </si>
  <si>
    <t>2.5.1.2.</t>
  </si>
  <si>
    <t>Naknada za uređenje građevinskog zemljišta</t>
  </si>
  <si>
    <t>2.5.1.3.</t>
  </si>
  <si>
    <t>Naknada za korišćenje građ.zemljišta i komunalna naknada</t>
  </si>
  <si>
    <t>2.5.1.4.</t>
  </si>
  <si>
    <t>Naknada po osnovu pogodnosti</t>
  </si>
  <si>
    <t>2.5.1.5.</t>
  </si>
  <si>
    <t>Naknada za postupak legalizacije objekata</t>
  </si>
  <si>
    <t>2.5.2.</t>
  </si>
  <si>
    <t>Ostale naknade</t>
  </si>
  <si>
    <t>2.5.2.1.</t>
  </si>
  <si>
    <t>Naknada za izgradnju i održavanje javnih skloništa</t>
  </si>
  <si>
    <t>2.5.3.</t>
  </si>
  <si>
    <t>Naknade za korišćenje šuma</t>
  </si>
  <si>
    <t>2.5.3.1.</t>
  </si>
  <si>
    <t>Ostali prihodi od korišćenja šuma</t>
  </si>
  <si>
    <t>2.5.4.</t>
  </si>
  <si>
    <t>Naknade za zauzimanje javnih površina</t>
  </si>
  <si>
    <t>2.5.4.1.</t>
  </si>
  <si>
    <t xml:space="preserve">Naknada za zauzimanje javnih površina </t>
  </si>
  <si>
    <t>2.5.4.2.</t>
  </si>
  <si>
    <t>Naknada  za zakup javnih površina od kafea,restorana,kioska i pijaca</t>
  </si>
  <si>
    <t>2.6.</t>
  </si>
  <si>
    <t>POSEBNE NAKNADE I TAKSE</t>
  </si>
  <si>
    <t>2.6.1.</t>
  </si>
  <si>
    <t>Posebne naknade i takse</t>
  </si>
  <si>
    <t>2.6.1.1.</t>
  </si>
  <si>
    <t>Naknade za korišćenje podataka premjera i katastra</t>
  </si>
  <si>
    <t>2.6.1.2.</t>
  </si>
  <si>
    <t>Naknada za vršenje usluga iz oblasti premjera i katastra- uknjižba</t>
  </si>
  <si>
    <t>2.6.1.3.</t>
  </si>
  <si>
    <t>Naknada po osnovu teh.pregleda i dr.komisija</t>
  </si>
  <si>
    <t>2.6.2.</t>
  </si>
  <si>
    <t>Cestovne naknade</t>
  </si>
  <si>
    <t>2.6.2.1.</t>
  </si>
  <si>
    <t>Naknade za upotrebu puteva za vozila pravnih lica</t>
  </si>
  <si>
    <t>2.6.2.2.</t>
  </si>
  <si>
    <t>Naknade za upotrebu puteva za vozila građana</t>
  </si>
  <si>
    <t>2.6.2.3.</t>
  </si>
  <si>
    <t>Naknada za korišćenje cestovnog zemljišta</t>
  </si>
  <si>
    <t>2.6.3.</t>
  </si>
  <si>
    <t>Naknada za zaštitu okoline</t>
  </si>
  <si>
    <t>2.6.3.1.</t>
  </si>
  <si>
    <t>2.6.4.</t>
  </si>
  <si>
    <t>Posebne naknade</t>
  </si>
  <si>
    <t>2.6.4.1.</t>
  </si>
  <si>
    <t>Poseb.nak.za zaštitu od prir.i dr.nesreća (osn.zbirni iznos neto pl.)</t>
  </si>
  <si>
    <t>2.6.4.2.</t>
  </si>
  <si>
    <t>Poseb.nak.za zaštitu od prir.i dr.nesreća (osn.zbirni iznos neto prim.)</t>
  </si>
  <si>
    <t>2.6.4.3.</t>
  </si>
  <si>
    <t>Naknada za vatrogasnu jedinicu iz premije osig.od požara</t>
  </si>
  <si>
    <t>2.6.4.4.</t>
  </si>
  <si>
    <t>2.7.</t>
  </si>
  <si>
    <t>PRIHODI OD PRUŽANJA JAVNIH USLUGA</t>
  </si>
  <si>
    <t>2.7.1.</t>
  </si>
  <si>
    <t>Prihodi od pružanja usluga drugima</t>
  </si>
  <si>
    <t>2.7.1.1.</t>
  </si>
  <si>
    <t>Prihodi od pružanja usluga-učešće u troškovima</t>
  </si>
  <si>
    <t>2.7.1.2.</t>
  </si>
  <si>
    <t>2.8.</t>
  </si>
  <si>
    <t>OSTALE NEPLANIRANE UPLATE</t>
  </si>
  <si>
    <t>2.8.1.</t>
  </si>
  <si>
    <t>Ostale neplanirane uplate</t>
  </si>
  <si>
    <t>2.8.1.1.</t>
  </si>
  <si>
    <t>Ostale neplanirane uplate(prihodi po ranijim propisima)</t>
  </si>
  <si>
    <t>2.9.</t>
  </si>
  <si>
    <t>NOVČANE KAZNE</t>
  </si>
  <si>
    <t>2.9.1.</t>
  </si>
  <si>
    <t>Po općinskim propisima</t>
  </si>
  <si>
    <t>2.9.1.1.</t>
  </si>
  <si>
    <t>Ostale novčane kazne</t>
  </si>
  <si>
    <t>3.</t>
  </si>
  <si>
    <t>3.1.</t>
  </si>
  <si>
    <t>OD OSTALIH NIVOA VLASTI</t>
  </si>
  <si>
    <t>3.1.1.</t>
  </si>
  <si>
    <t>3.1.1.1.</t>
  </si>
  <si>
    <t>Transferi iz Kantona za korisnike Centra za socijalni rad</t>
  </si>
  <si>
    <t>B</t>
  </si>
  <si>
    <t>PRENESENA BUDŽETSKA SREDSTVA (1+2)</t>
  </si>
  <si>
    <t>sredstva od posebnih nakanada za zaštitu i spašavanje</t>
  </si>
  <si>
    <t>sredstva od naknada za izgradnju i održavanje javnih skloništa</t>
  </si>
  <si>
    <t xml:space="preserve">sredstva fonda zaštite okoline </t>
  </si>
  <si>
    <t xml:space="preserve">UKUPAN BUDŽET </t>
  </si>
  <si>
    <t>funkcija</t>
  </si>
  <si>
    <t>TEKUĆI IZDACI</t>
  </si>
  <si>
    <t>Izdaci za meterijal i usluge</t>
  </si>
  <si>
    <t>.0111</t>
  </si>
  <si>
    <t>Putni troškovi</t>
  </si>
  <si>
    <t xml:space="preserve">Izdaci za ugovorene usluge </t>
  </si>
  <si>
    <t>TEKUĆA REZERVA</t>
  </si>
  <si>
    <t>.0491</t>
  </si>
  <si>
    <t>Izdaci za bankarske i usluge osiguranja</t>
  </si>
  <si>
    <t>.0661</t>
  </si>
  <si>
    <t>1.1.4.</t>
  </si>
  <si>
    <t>1.1.5.</t>
  </si>
  <si>
    <t>1.1.6.</t>
  </si>
  <si>
    <t>1.1.7.</t>
  </si>
  <si>
    <t>.0861</t>
  </si>
  <si>
    <t>Tekući transferi</t>
  </si>
  <si>
    <t>.0761</t>
  </si>
  <si>
    <t>1.2.2.</t>
  </si>
  <si>
    <t>Transferi za veterinarsku zaštitu od zaraznih bolesti</t>
  </si>
  <si>
    <t>.0421</t>
  </si>
  <si>
    <t>1.2.3.</t>
  </si>
  <si>
    <t>Poticajna sredstva za poljoprivredu</t>
  </si>
  <si>
    <t>1.2.4.</t>
  </si>
  <si>
    <t>Podrška biznisu, privrednicima i obrtnicima</t>
  </si>
  <si>
    <t>.0112</t>
  </si>
  <si>
    <t>1.2.5.</t>
  </si>
  <si>
    <t>Povrati pogrešno i više uplaćenih sredstava</t>
  </si>
  <si>
    <t>.0331</t>
  </si>
  <si>
    <t>1.2.6.</t>
  </si>
  <si>
    <t>Sudska izvršenja</t>
  </si>
  <si>
    <t>1.2.7.</t>
  </si>
  <si>
    <t>Vansudske nagodbe</t>
  </si>
  <si>
    <t>NABAVKA STALNIH SREDSTAVA</t>
  </si>
  <si>
    <t>.0422</t>
  </si>
  <si>
    <t>.0641</t>
  </si>
  <si>
    <t>Izdaci za javnu rasvjetu</t>
  </si>
  <si>
    <t>.0511</t>
  </si>
  <si>
    <t>.0561</t>
  </si>
  <si>
    <t>Izdaci za PDV</t>
  </si>
  <si>
    <t xml:space="preserve">Izdaci za usluge nadzora </t>
  </si>
  <si>
    <t>Izdaci za kamate</t>
  </si>
  <si>
    <t>.0474</t>
  </si>
  <si>
    <t>Izdaci za kamate po kreditu za infrastrukturu</t>
  </si>
  <si>
    <t>Izdaci za otplatu kredita za infrastrukturu</t>
  </si>
  <si>
    <t>.0961</t>
  </si>
  <si>
    <t>Subvencija za prevoz đaka i studenata</t>
  </si>
  <si>
    <t>Obilježavanje praznika i drugih značajnijih datuma</t>
  </si>
  <si>
    <t>.0941</t>
  </si>
  <si>
    <t>.0951</t>
  </si>
  <si>
    <t>Jednokratne pomoći za školovanje</t>
  </si>
  <si>
    <t>Transfer za alternativni smještaj iz Budžeta ZDK</t>
  </si>
  <si>
    <t>.0811</t>
  </si>
  <si>
    <t>Projekti po javnom pozivu za NVO</t>
  </si>
  <si>
    <t>1.2.8.</t>
  </si>
  <si>
    <t>1.2.9.</t>
  </si>
  <si>
    <t>1.2.10.</t>
  </si>
  <si>
    <t>Transfer za manifestacije iz oblasti sporta i kulture</t>
  </si>
  <si>
    <t>1.2.11.</t>
  </si>
  <si>
    <t>1.2.12.</t>
  </si>
  <si>
    <t xml:space="preserve">Podrška za ostale sportske aktivnosti i takmičenja   </t>
  </si>
  <si>
    <t>1.2.13.</t>
  </si>
  <si>
    <t>Transfer za vannastavne aktivnosti</t>
  </si>
  <si>
    <t>1.2.14.</t>
  </si>
  <si>
    <t>Transfer za ustanove za djecu sa posebnim potrebama</t>
  </si>
  <si>
    <t>1.2.15.</t>
  </si>
  <si>
    <t>.0161</t>
  </si>
  <si>
    <t>1.2.16.</t>
  </si>
  <si>
    <t>1.2.17.</t>
  </si>
  <si>
    <t>1.2.18.</t>
  </si>
  <si>
    <t>.0911</t>
  </si>
  <si>
    <t>.0821</t>
  </si>
  <si>
    <t>1.2.20.</t>
  </si>
  <si>
    <t>1.2.21.</t>
  </si>
  <si>
    <t>1.2.22.</t>
  </si>
  <si>
    <t>1.2.23.</t>
  </si>
  <si>
    <t>1.2.24.</t>
  </si>
  <si>
    <t>1.2.25.</t>
  </si>
  <si>
    <t>1.2.26.</t>
  </si>
  <si>
    <t>1.2.27.</t>
  </si>
  <si>
    <t>Transfer za spomen obilježja i mezarja</t>
  </si>
  <si>
    <t>.0841</t>
  </si>
  <si>
    <t>Transfer za pomoć vjerskim zajednicama</t>
  </si>
  <si>
    <t>Bruto plaće i naknade</t>
  </si>
  <si>
    <t xml:space="preserve">Bruto plaće </t>
  </si>
  <si>
    <t xml:space="preserve">Naknade uposlenim </t>
  </si>
  <si>
    <t>Doprinos poslodavca</t>
  </si>
  <si>
    <t>.0133</t>
  </si>
  <si>
    <t>Izdaci za energiju</t>
  </si>
  <si>
    <t>1.3.3.</t>
  </si>
  <si>
    <t>Izdaci za komunalne usluge</t>
  </si>
  <si>
    <t>1.3.4.</t>
  </si>
  <si>
    <t>Izdaci za materijal</t>
  </si>
  <si>
    <t>1.3.5.</t>
  </si>
  <si>
    <t>Izdaci za prevoz i gorivo</t>
  </si>
  <si>
    <t>1.3.6.</t>
  </si>
  <si>
    <t>Izdaci za održavanje</t>
  </si>
  <si>
    <t>1.3.7.</t>
  </si>
  <si>
    <t>Izdaci za usluge osiguranja</t>
  </si>
  <si>
    <t>1.3.8.</t>
  </si>
  <si>
    <t>Izdaci za održavanje sistema kvaliteta</t>
  </si>
  <si>
    <t>1.4.</t>
  </si>
  <si>
    <t>1.4.1.</t>
  </si>
  <si>
    <t>1.4.2.</t>
  </si>
  <si>
    <t>Transferi mjesnim zajednicama za vangradsku javnu rasvjetu</t>
  </si>
  <si>
    <t>1.4.3.</t>
  </si>
  <si>
    <t>Nabavka opreme</t>
  </si>
  <si>
    <t>Rekonstrukcija i investiciono održavanje</t>
  </si>
  <si>
    <t>Izdaci za naknade vijećnicima</t>
  </si>
  <si>
    <t>.0321</t>
  </si>
  <si>
    <t>izdaci za bankarske i usluge osiguranja</t>
  </si>
  <si>
    <t>Socijalna davanja iz sredstava Zeničko-dobojskog kantona</t>
  </si>
  <si>
    <t>UKUPNI IZDACI</t>
  </si>
  <si>
    <t>Transferi drugim nivoima vlasti</t>
  </si>
  <si>
    <t>Transferi pojedincima</t>
  </si>
  <si>
    <t>Transferi neprofitnim organizacijama</t>
  </si>
  <si>
    <t>1.4.4.</t>
  </si>
  <si>
    <t xml:space="preserve">Transferi javnim ustanovama i preduzećima </t>
  </si>
  <si>
    <t>614500</t>
  </si>
  <si>
    <t>1.4.5.</t>
  </si>
  <si>
    <t>1.4.6.</t>
  </si>
  <si>
    <t>Sudska izvršenja i vansudske nagodbe</t>
  </si>
  <si>
    <t>1.4.7.</t>
  </si>
  <si>
    <t>Povrati više ili pogrešno uplaćenih sredstava</t>
  </si>
  <si>
    <t>1.5.</t>
  </si>
  <si>
    <t>1.5.1.</t>
  </si>
  <si>
    <t>Nabavka zemljišta</t>
  </si>
  <si>
    <t>Projektna dokumentacija, regulacioni planovi i ostala sredstva u obliku prava</t>
  </si>
  <si>
    <t>IZDACI ZA OTPLATU KREDITA ZA INFRASTRUKTURU</t>
  </si>
  <si>
    <t xml:space="preserve">Sufinansiranje takmičarskog ligaškog sporta   </t>
  </si>
  <si>
    <t>Transfer za sondažna arheološka iskopavanja</t>
  </si>
  <si>
    <t>Sufinansiranje za apliciranje viših nivoa vlasti, domaćih i ino.organiz. i EU fondova</t>
  </si>
  <si>
    <t>2.</t>
  </si>
  <si>
    <t>1.</t>
  </si>
  <si>
    <t>4.</t>
  </si>
  <si>
    <t>TEKUĆI  TRANSFERI</t>
  </si>
  <si>
    <t>Primljeni transferi od ostalih nivoa vlasti</t>
  </si>
  <si>
    <t>Naknada za vatrogastvo</t>
  </si>
  <si>
    <t>Stipendije za nadarene učenike osnovnih i srednjih škola</t>
  </si>
  <si>
    <t>1.2.29.</t>
  </si>
  <si>
    <t>Stipendije studentima Ministarstva za boračka pitanja ZDK</t>
  </si>
  <si>
    <t>Stipendije studentima Ministarstva za obrazovanje,nauku.....ZDK</t>
  </si>
  <si>
    <t xml:space="preserve">Izdaci za rad komisija (teh.pregled, proc.prom.vrij.nekretnina i legalizacija) </t>
  </si>
  <si>
    <t xml:space="preserve">O P I S </t>
  </si>
  <si>
    <t>razdjel   kod potr jedinice</t>
  </si>
  <si>
    <t>red.  br.</t>
  </si>
  <si>
    <t>ekonom kod</t>
  </si>
  <si>
    <t>Izdaci za gorivo</t>
  </si>
  <si>
    <t>Rješavanje imovinsko-pravnih odnosa</t>
  </si>
  <si>
    <t>Nabavka materijala posebnih namjena iz sredstava naknada za vatrogastvo</t>
  </si>
  <si>
    <t>Nabavka opreme za vatrogasne jedinice iz sredstava naknada za vatrogastvo</t>
  </si>
  <si>
    <t>Nabavka materijala posebnih namjena iz sredstava poseb.naknada za zaštitu...</t>
  </si>
  <si>
    <t>Nabavka opreme iz sredstava poseb.naknada za zaštitu...</t>
  </si>
  <si>
    <t>Transferi za Dobrovoljnu vatrogasnu jedinicu (nenamjenska sredstva budžeta)</t>
  </si>
  <si>
    <t>Putni troškovi (nenamjenska sredstva budžeta)</t>
  </si>
  <si>
    <t>Transferi za volonterski rad (javni poziv)</t>
  </si>
  <si>
    <t>Ulaganja iz Fonda korišćenja šuma</t>
  </si>
  <si>
    <t>Planska dokumentacija</t>
  </si>
  <si>
    <t>Transfer iz oblasti društvenih djelatnosti</t>
  </si>
  <si>
    <t>Transferi za JU Za predškolski odgoj</t>
  </si>
  <si>
    <t>Transferi za JU Gradska biblioteka</t>
  </si>
  <si>
    <t>Transferi za JU Zavičajni muzej</t>
  </si>
  <si>
    <t>Rekonstrukcija postojećeg i izgradnja novih skloništa</t>
  </si>
  <si>
    <t>Interventne mjere zaštite od posljedica prir.i dr.nesreća iz sredstava poseb.naknada za zaštitu...</t>
  </si>
  <si>
    <t>Preventivne mjere zaštite od posljedica prir.i dr.nesreća iz sredstava poseb.naknada za zaštitu...</t>
  </si>
  <si>
    <t>Izdaci za ugovorene usluge iz sredstava poseb.naknada za zaštitu...</t>
  </si>
  <si>
    <t>1.1.8.</t>
  </si>
  <si>
    <t>1.1.9.</t>
  </si>
  <si>
    <t>Izdaci za odvoz i deponovanje otpada</t>
  </si>
  <si>
    <t>Izdaci za Program tekućeg održavanja</t>
  </si>
  <si>
    <t>1.1.10.</t>
  </si>
  <si>
    <t>Sufinansiranje troškova azila za pse</t>
  </si>
  <si>
    <t>Projektna dokumentacija, revizija projektne dokumentacije i elaborati</t>
  </si>
  <si>
    <t xml:space="preserve">Pomoći pripadnicima boračkih populacija </t>
  </si>
  <si>
    <t>Izdaci za usluge objave postupaka javnih nabavki</t>
  </si>
  <si>
    <t>1.3.3.1.</t>
  </si>
  <si>
    <t>Prihodi od indirektnih poreza na ime finan.autocesta i dr.cesta u FBiH</t>
  </si>
  <si>
    <t xml:space="preserve">  </t>
  </si>
  <si>
    <t xml:space="preserve">               </t>
  </si>
  <si>
    <t>RASHODI I IZDACI</t>
  </si>
  <si>
    <t>član 3.</t>
  </si>
  <si>
    <t>(izdaci po budžetskim korisnicima)</t>
  </si>
  <si>
    <t>član 4.</t>
  </si>
  <si>
    <t>(korištenje tekuće rezerve)</t>
  </si>
  <si>
    <t>član 5.</t>
  </si>
  <si>
    <t>(završne odredbe)</t>
  </si>
  <si>
    <t xml:space="preserve">UKUPNI PRIHODI </t>
  </si>
  <si>
    <t>PRIHODI I PRIMICI</t>
  </si>
  <si>
    <t>Stalna i povremena socijalna davanja iz budžeta Grada Visoko</t>
  </si>
  <si>
    <t>Naknada iz funkcionalne premije osig. od autoodgov.za vatrog.jed.</t>
  </si>
  <si>
    <r>
      <t>Transfer za udruženja boračkih populacija (</t>
    </r>
    <r>
      <rPr>
        <sz val="8"/>
        <color theme="1"/>
        <rFont val="Times New Roman"/>
        <family val="1"/>
        <charset val="238"/>
      </rPr>
      <t>UG RVI, UG PPB, UG JOB, UG DNRP</t>
    </r>
    <r>
      <rPr>
        <sz val="9"/>
        <color theme="1"/>
        <rFont val="Times New Roman"/>
        <family val="1"/>
        <charset val="238"/>
      </rPr>
      <t>)</t>
    </r>
  </si>
  <si>
    <t>Izdaci za provođenje izbora i naknade članovima Izborne komisije</t>
  </si>
  <si>
    <t>2.8.1.2.</t>
  </si>
  <si>
    <t xml:space="preserve">Transferi mjesnim zajednicama za rad savjeta </t>
  </si>
  <si>
    <t>1.2.30.</t>
  </si>
  <si>
    <t>Transfer za podršku radu Memorijalnog centra Srebrenica-Potočari</t>
  </si>
  <si>
    <t>Transferi za JU Centar za kulturu,sport i informisanje</t>
  </si>
  <si>
    <t>Izdaci za Program komunalnih djelatnosti (Program)</t>
  </si>
  <si>
    <t>Refundiranje izdataka za otplatu kredita za infrastrukturu</t>
  </si>
  <si>
    <t xml:space="preserve">                                                                      član 2.</t>
  </si>
  <si>
    <t>BUDŽET ZA 2021.g</t>
  </si>
  <si>
    <t>Transfer za pomoć u adaptaciji i izgradnji školskih objekata na području Grada</t>
  </si>
  <si>
    <t>1.2.31.</t>
  </si>
  <si>
    <t>Transfer za udruženja građana koja okupljaju osobe sa invaliditetom</t>
  </si>
  <si>
    <t>Transfer za programe i projekte za podršku mladima</t>
  </si>
  <si>
    <t>Transfer za Udruženje Srce za djecu oboljelu od raka</t>
  </si>
  <si>
    <t>Program kapitalnih ulaganja iz sred.viših nivoa vlasti (FBiH,ZDK,vodne naknade i dr.)</t>
  </si>
  <si>
    <t xml:space="preserve">Program kapitalnih ulaganja iz sredstava Gradskog budžeta </t>
  </si>
  <si>
    <t>Primljeni transferi od viših nivoa vlasti</t>
  </si>
  <si>
    <t>Interventna djelovanja na području mjesnih zajednica</t>
  </si>
  <si>
    <t>1.2.32.</t>
  </si>
  <si>
    <t>Transferi za podršku turizmu</t>
  </si>
  <si>
    <t xml:space="preserve">Transferi za isplatu šteta iz sredstava poseb.naknada za zaštitu... </t>
  </si>
  <si>
    <t>Stipendije za studente iz budžeta Grada</t>
  </si>
  <si>
    <t>.0631</t>
  </si>
  <si>
    <t>Transferi za sufinan.rada hitne med.pomoći u JU Dom zdravlja</t>
  </si>
  <si>
    <t>1.2.33.</t>
  </si>
  <si>
    <t>1.2.34.</t>
  </si>
  <si>
    <t>1.2.35.</t>
  </si>
  <si>
    <t xml:space="preserve">                                                                   </t>
  </si>
  <si>
    <t>Transfer za podršku nastupa sportistima na međunarodnim takmičenjima</t>
  </si>
  <si>
    <t>Transfer za JU Dom zdravlja za plaćanje usluga specijaliste urologa i ortopeda</t>
  </si>
  <si>
    <t>Transfer za JU Dom zdravlja za plaćanje kirije u područnoj ambulanti Poriječani</t>
  </si>
  <si>
    <t xml:space="preserve">Realizacija prenesenih projekata iz prethodnih godina u oblasti kapitalnih ulaganja </t>
  </si>
  <si>
    <t>1.2.19.</t>
  </si>
  <si>
    <t>1.2.28.</t>
  </si>
  <si>
    <t>1.2.36.</t>
  </si>
  <si>
    <t>1.2.37.</t>
  </si>
  <si>
    <t>1.2.38.</t>
  </si>
  <si>
    <t>UKUPNO</t>
  </si>
  <si>
    <t xml:space="preserve">UKUPNO </t>
  </si>
  <si>
    <t>1.1.11.</t>
  </si>
  <si>
    <t>1.3.9.</t>
  </si>
  <si>
    <t>01 01 001</t>
  </si>
  <si>
    <t>02 01 001</t>
  </si>
  <si>
    <t>03 01 001</t>
  </si>
  <si>
    <t>04 01 001</t>
  </si>
  <si>
    <t>05 01 001</t>
  </si>
  <si>
    <t>06 01 001</t>
  </si>
  <si>
    <t>07 01 001</t>
  </si>
  <si>
    <t>08 01 001</t>
  </si>
  <si>
    <t>09 01 001</t>
  </si>
  <si>
    <t>10 01 001</t>
  </si>
  <si>
    <t>20 01 001</t>
  </si>
  <si>
    <t>UKUPNI IZDACI POTROŠAČKE JEDINICE 01 01 001</t>
  </si>
  <si>
    <t>UKUPNI IZDACI POTROŠAČKE JEDINICE 02 01 001</t>
  </si>
  <si>
    <t>UKUPNI IZDACI POTROŠAČKE JEDINICE 03 01 001</t>
  </si>
  <si>
    <t>UKUPNI IZDACI POTROŠAČKE JEDINICE 04 01 001</t>
  </si>
  <si>
    <t>Preventivne mjere zaštite od posljedica prir.i dr.nesreća (nenamjenska sredstva budžeta)</t>
  </si>
  <si>
    <t>UKUPNI IZDACI POTROŠAČKE JEDINICE 05 01 001</t>
  </si>
  <si>
    <t>UKUPNI IZDACI POTROŠAČKE JEDINICE 06 011 001</t>
  </si>
  <si>
    <t>UKUPNI IZDACI POTROŠAČKE JEDINICE 07 01 001</t>
  </si>
  <si>
    <t>UKUPNI IZDACI POTROŠAČKE JEDINICE 08 01 001</t>
  </si>
  <si>
    <t>UKUPNI IZDACI POTROŠAČKE JEDINICE 09 01 001</t>
  </si>
  <si>
    <t>UKUPNI IZDACI POTROŠAČKE JEDINICE 10 01 001</t>
  </si>
  <si>
    <t xml:space="preserve">UKUPNI IZDACI POTROŠAČKE JEDINICE 20 01 001 </t>
  </si>
  <si>
    <t>Transfer za podršku rada Akademije nauka i umjetnosti BiH</t>
  </si>
  <si>
    <t>3.1.1.2.</t>
  </si>
  <si>
    <t>Izdaci za izgradnju,rušenje,adaptaciju i održavanje objekata u vlasništvu Grada</t>
  </si>
  <si>
    <t xml:space="preserve">("Službene  novine  Federacije  Bosne  i  Hercegovine" broj 102/13, 9/14, 13/14, 8/15, 91/15,     </t>
  </si>
  <si>
    <t xml:space="preserve">102/15,104/16, 5/18,11/19 i 99/19), člana 12. Zakona o pripadnosti  javnih  prihoda  Federacije   </t>
  </si>
  <si>
    <t xml:space="preserve">Bosne  i  Hercegovine ("Službene novine Federacije Bosne i Hercegovine" broj 22/06 i 22/09) </t>
  </si>
  <si>
    <t xml:space="preserve">i člana 21. Statuta Grada Visoko("Službeni glasnik  Grada Visoko" broj 10/21), Gradsko vijeće </t>
  </si>
  <si>
    <t xml:space="preserve">                  Na osnovu članova 32. do 66. Zakona o budžetima Federacije Bosne i Hercegovine</t>
  </si>
  <si>
    <t xml:space="preserve">     I. OPĆI DIO</t>
  </si>
  <si>
    <t xml:space="preserve">                                                                                            član 1.</t>
  </si>
  <si>
    <t xml:space="preserve">                                                                                                            </t>
  </si>
  <si>
    <t xml:space="preserve">                                                                                                   GRADSKOG VIJEĆA VISOKO</t>
  </si>
  <si>
    <t xml:space="preserve">                                                                                                             PREDSJEDAVAJUĆI</t>
  </si>
  <si>
    <t xml:space="preserve">                                                                                                                    Nikola Pekić</t>
  </si>
  <si>
    <t>Sufinan.cijene vodosnab.za sva fizička i pravna lica-korisnike Gradskog vodovod.sistema</t>
  </si>
  <si>
    <t>Transferi privatnim preduzećima (poljoprivreda, poduzetništvo i sanacija šteta)</t>
  </si>
  <si>
    <t>Zakona o budžetima Federacije Bosne i Hercegovine ("Službene novine Federacije Bosne i Hercegovine" broj 102/13,9/14,13/14,8/15,91/15,</t>
  </si>
  <si>
    <t>102/15,104/16,5/18,11/19 i 99/19).</t>
  </si>
  <si>
    <t>Prihodi od organizacije manifestacije "Visočko ljeto"</t>
  </si>
  <si>
    <t>Transfer za održavanje manifestacije "Visočko ljeto"</t>
  </si>
  <si>
    <t>Izdaci za Program Fonda zaštite okoline ZDK  - prvi dio</t>
  </si>
  <si>
    <t>Izdaci za Program Fonda zaštite okoline ZDK  - drugi dio</t>
  </si>
  <si>
    <t>Podrška projektima izrade Monografija (Visoko 92-95,monografija o pojedincima iz ratnog perioda i sl.)</t>
  </si>
  <si>
    <t>Visoko</t>
  </si>
  <si>
    <r>
      <t>Transfer za podršku radu udruženja "Mladi volonteri" -</t>
    </r>
    <r>
      <rPr>
        <sz val="9"/>
        <color rgb="FFFF0000"/>
        <rFont val="Times New Roman"/>
        <family val="1"/>
      </rPr>
      <t xml:space="preserve"> rad javne kuhinje</t>
    </r>
  </si>
  <si>
    <r>
      <t>Transfer za nabavku senzora za mjerenje šećera u krvi (</t>
    </r>
    <r>
      <rPr>
        <sz val="9"/>
        <color rgb="FFFF0000"/>
        <rFont val="Times New Roman"/>
        <family val="1"/>
      </rPr>
      <t>mladi od 18-26g koji su studenti ili su nezaposlen</t>
    </r>
    <r>
      <rPr>
        <sz val="9"/>
        <color theme="1"/>
        <rFont val="Times New Roman"/>
        <family val="1"/>
        <charset val="238"/>
      </rPr>
      <t>.)</t>
    </r>
  </si>
  <si>
    <t xml:space="preserve">                                                                                BUDŽET GRADA VISOKO ZA 2023.GODINU  </t>
  </si>
  <si>
    <t>Budžet Grada Visoko (u daljem tekstu Budžet) za 2023.godinu sastoji se od:</t>
  </si>
  <si>
    <t>Primici od kreditnog zaduživanja</t>
  </si>
  <si>
    <t>Transfer za djecu sa hroničnim oboljenjem i poteškoćama u razvoju</t>
  </si>
  <si>
    <t>Jednokratni poklon za novorođeno dijete</t>
  </si>
  <si>
    <t>Podrška projektu deminiranja (nenamjenska sredstva budžeta)</t>
  </si>
  <si>
    <t>Izdaci za ugovorene usluge (nenamjenska sredstva budžeta)</t>
  </si>
  <si>
    <t>Transferi za isplatu šteta (nenamjenska sredstva budžeta)</t>
  </si>
  <si>
    <t xml:space="preserve">Nabavka opreme iz sredstava poseb.naknada za osig.od požara i autoodgovornosti </t>
  </si>
  <si>
    <t xml:space="preserve">U tekuću rezervu u 2023.godini izdvojit će se iznos od 20.000,00 KM ili 0,06 % od ukupnih izdataka,a koristit će se u skladu sa članom 60. i 61. </t>
  </si>
  <si>
    <t>Budžet stupa na snagu danom objavljivanja u Službenom glasniku Grada Visoko, a primjenjivat će se od 01.01.2023.godine.</t>
  </si>
  <si>
    <t>Transferi za podrški službama zaštite i spašavanja u JP (nenamjenska sredstva budžeta)</t>
  </si>
  <si>
    <t>Izdaci u Budžetu za 2023.godinu u iznosu od 34.980.000,00 KM raspoređuje se po korisnicima u Posebnom dijelu Budžeta kako slijedi:</t>
  </si>
  <si>
    <t>Transfer za JP Veterinarska stanica za sterilizaciju pasa lutalica</t>
  </si>
  <si>
    <t>Povećanje učešća u kapitalu JKP Gradska groblja</t>
  </si>
  <si>
    <t>Transfer za održavanje manifestacije Sarajevo film festival</t>
  </si>
  <si>
    <t>1.1.12.</t>
  </si>
  <si>
    <t>Sufinan.cijene odvoza smeća za sva fizička lica-korisnike Gradskog odvoza kom.otpada putem JKP Vosoko</t>
  </si>
  <si>
    <t>Transferi pojedincima (podrška vantjelesnoj oplodnji)</t>
  </si>
  <si>
    <t>Transferi pojedincima (liječenje,ostvareni rezultati u sportu,nauci,kulturi....)</t>
  </si>
  <si>
    <t>Povećanje učešća u kapitalu</t>
  </si>
  <si>
    <t>SLUŽBA ZA URBANIZAM, IMOVINSKO-PRAVNE, GEODETSKE POSLOVE I KATASTAR NEKRETNINA</t>
  </si>
  <si>
    <t>SLUŽBA ZA FINANSIJE, PRIVREDU,POSLOVNE PROSTORE I EKONOMSKI RAZVOJ</t>
  </si>
  <si>
    <t>SLUŽBA ZA BORAČKO-INVALIDSKU ZAŠTITU I DRUŠTVENE DJELATNOSTI</t>
  </si>
  <si>
    <t>SLUŽBA CIVILNE ZAŠTITE</t>
  </si>
  <si>
    <t>SLUŽBA ZA INFRASTRUKTURU, EKOLOGIJU, KOMUNALNE I INSPEKCIJSKE POSLOVE</t>
  </si>
  <si>
    <t>SLUŽBA ZA OPĆU UPRAVU I ZAJEDNIČKE POSLOVE</t>
  </si>
  <si>
    <t xml:space="preserve"> SLUŽBA KABINETA GRADONAČELNIKA </t>
  </si>
  <si>
    <t xml:space="preserve"> STRUČNA SLUŽBA ZA GRADSKOG VIJEĆA</t>
  </si>
  <si>
    <t xml:space="preserve"> SLUŽBA INTERNE REVIZIJE</t>
  </si>
  <si>
    <t>PRAVOBRANILAŠTVO GRADA</t>
  </si>
  <si>
    <t>JAVNA USTANOVA CENTAR ZA SOCIJALNI RAD</t>
  </si>
  <si>
    <t>SINTETIČKI PREGLED IZDATAKA</t>
  </si>
  <si>
    <t>Podrška Grada projektima organizacija i institucija van teritorije grada i BiH</t>
  </si>
  <si>
    <t>Visoko na 23.sjednici održanoj 29.12.2022.godine donijelo je:</t>
  </si>
  <si>
    <t xml:space="preserve"> BUDŽET ZA 2023.g</t>
  </si>
  <si>
    <t xml:space="preserve">      (sadržaj)</t>
  </si>
  <si>
    <t xml:space="preserve">               član 2.</t>
  </si>
  <si>
    <t xml:space="preserve">      (prihodi i izdaci)</t>
  </si>
  <si>
    <t>Prihodi i primici, rashodi i izdaci po grupama utvrđuju se u bilansu prihoda i izdataka za</t>
  </si>
  <si>
    <t xml:space="preserve">2023.godinu kako slijedi:                                                                                                                          </t>
  </si>
  <si>
    <t>BUDŽET  ZA 2023.g</t>
  </si>
  <si>
    <t>BUDŽET ZA 2023.g</t>
  </si>
  <si>
    <t xml:space="preserve">Broj: 02/1-02-349/22 </t>
  </si>
  <si>
    <t xml:space="preserve">Datum: 29.12.2022.g </t>
  </si>
</sst>
</file>

<file path=xl/styles.xml><?xml version="1.0" encoding="utf-8"?>
<styleSheet xmlns="http://schemas.openxmlformats.org/spreadsheetml/2006/main">
  <fonts count="24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9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7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i/>
      <sz val="9"/>
      <color theme="1"/>
      <name val="Times New Roman"/>
      <family val="1"/>
      <charset val="238"/>
    </font>
    <font>
      <b/>
      <i/>
      <sz val="10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8"/>
      <color theme="0"/>
      <name val="Times New Roman"/>
      <family val="1"/>
      <charset val="238"/>
    </font>
    <font>
      <b/>
      <sz val="7"/>
      <color theme="0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i/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sz val="9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A5A5A5"/>
      </patternFill>
    </fill>
  </fills>
  <borders count="12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114">
    <xf numFmtId="0" fontId="0" fillId="0" borderId="0" xfId="0"/>
    <xf numFmtId="0" fontId="2" fillId="2" borderId="2" xfId="1" applyNumberFormat="1" applyFont="1" applyBorder="1" applyAlignment="1">
      <alignment horizontal="left"/>
    </xf>
    <xf numFmtId="0" fontId="2" fillId="2" borderId="3" xfId="1" applyNumberFormat="1" applyFont="1" applyBorder="1"/>
    <xf numFmtId="0" fontId="2" fillId="2" borderId="4" xfId="1" applyNumberFormat="1" applyFont="1" applyBorder="1" applyAlignment="1">
      <alignment horizontal="right"/>
    </xf>
    <xf numFmtId="0" fontId="3" fillId="2" borderId="4" xfId="1" applyNumberFormat="1" applyFont="1" applyBorder="1" applyAlignment="1">
      <alignment horizontal="center"/>
    </xf>
    <xf numFmtId="0" fontId="4" fillId="0" borderId="0" xfId="0" applyNumberFormat="1" applyFont="1"/>
    <xf numFmtId="0" fontId="2" fillId="2" borderId="4" xfId="1" applyNumberFormat="1" applyFont="1" applyBorder="1"/>
    <xf numFmtId="0" fontId="2" fillId="2" borderId="5" xfId="1" applyNumberFormat="1" applyFont="1" applyBorder="1" applyAlignment="1">
      <alignment horizontal="right"/>
    </xf>
    <xf numFmtId="0" fontId="3" fillId="2" borderId="5" xfId="1" applyNumberFormat="1" applyFont="1" applyBorder="1"/>
    <xf numFmtId="0" fontId="2" fillId="2" borderId="5" xfId="1" applyNumberFormat="1" applyFont="1" applyBorder="1"/>
    <xf numFmtId="0" fontId="3" fillId="2" borderId="6" xfId="1" applyNumberFormat="1" applyFont="1" applyBorder="1"/>
    <xf numFmtId="0" fontId="2" fillId="2" borderId="8" xfId="1" applyNumberFormat="1" applyFont="1" applyBorder="1"/>
    <xf numFmtId="3" fontId="3" fillId="2" borderId="10" xfId="1" applyNumberFormat="1" applyFont="1" applyBorder="1" applyAlignment="1">
      <alignment horizontal="center"/>
    </xf>
    <xf numFmtId="0" fontId="4" fillId="0" borderId="0" xfId="0" applyNumberFormat="1" applyFont="1" applyAlignment="1">
      <alignment horizontal="center"/>
    </xf>
    <xf numFmtId="0" fontId="2" fillId="2" borderId="9" xfId="1" applyNumberFormat="1" applyFont="1" applyBorder="1"/>
    <xf numFmtId="0" fontId="2" fillId="2" borderId="9" xfId="1" applyNumberFormat="1" applyFont="1" applyBorder="1" applyAlignment="1">
      <alignment horizontal="right"/>
    </xf>
    <xf numFmtId="0" fontId="3" fillId="2" borderId="9" xfId="1" applyNumberFormat="1" applyFont="1" applyBorder="1"/>
    <xf numFmtId="0" fontId="6" fillId="0" borderId="0" xfId="0" applyNumberFormat="1" applyFont="1"/>
    <xf numFmtId="0" fontId="7" fillId="0" borderId="8" xfId="0" applyNumberFormat="1" applyFont="1" applyBorder="1"/>
    <xf numFmtId="0" fontId="7" fillId="0" borderId="8" xfId="0" applyNumberFormat="1" applyFont="1" applyBorder="1" applyAlignment="1">
      <alignment horizontal="right"/>
    </xf>
    <xf numFmtId="0" fontId="8" fillId="0" borderId="8" xfId="0" applyNumberFormat="1" applyFont="1" applyBorder="1"/>
    <xf numFmtId="0" fontId="7" fillId="0" borderId="0" xfId="0" applyFont="1"/>
    <xf numFmtId="0" fontId="9" fillId="0" borderId="10" xfId="0" applyNumberFormat="1" applyFont="1" applyBorder="1"/>
    <xf numFmtId="0" fontId="9" fillId="0" borderId="10" xfId="0" applyNumberFormat="1" applyFont="1" applyBorder="1" applyAlignment="1">
      <alignment horizontal="right"/>
    </xf>
    <xf numFmtId="0" fontId="10" fillId="0" borderId="10" xfId="0" applyNumberFormat="1" applyFont="1" applyBorder="1"/>
    <xf numFmtId="0" fontId="9" fillId="0" borderId="0" xfId="0" applyFont="1"/>
    <xf numFmtId="0" fontId="6" fillId="0" borderId="10" xfId="0" applyNumberFormat="1" applyFont="1" applyBorder="1"/>
    <xf numFmtId="0" fontId="6" fillId="0" borderId="10" xfId="0" applyNumberFormat="1" applyFont="1" applyBorder="1" applyAlignment="1">
      <alignment horizontal="right"/>
    </xf>
    <xf numFmtId="0" fontId="5" fillId="0" borderId="10" xfId="0" applyNumberFormat="1" applyFont="1" applyBorder="1"/>
    <xf numFmtId="0" fontId="6" fillId="0" borderId="0" xfId="0" applyFont="1"/>
    <xf numFmtId="0" fontId="8" fillId="0" borderId="10" xfId="0" applyNumberFormat="1" applyFont="1" applyBorder="1"/>
    <xf numFmtId="0" fontId="9" fillId="0" borderId="8" xfId="0" applyNumberFormat="1" applyFont="1" applyBorder="1"/>
    <xf numFmtId="0" fontId="9" fillId="0" borderId="8" xfId="0" applyNumberFormat="1" applyFont="1" applyBorder="1" applyAlignment="1">
      <alignment horizontal="right"/>
    </xf>
    <xf numFmtId="0" fontId="10" fillId="0" borderId="8" xfId="0" applyNumberFormat="1" applyFont="1" applyBorder="1"/>
    <xf numFmtId="0" fontId="6" fillId="0" borderId="4" xfId="0" applyNumberFormat="1" applyFont="1" applyBorder="1"/>
    <xf numFmtId="0" fontId="6" fillId="0" borderId="4" xfId="0" applyNumberFormat="1" applyFont="1" applyBorder="1" applyAlignment="1">
      <alignment horizontal="right"/>
    </xf>
    <xf numFmtId="0" fontId="5" fillId="0" borderId="4" xfId="0" applyNumberFormat="1" applyFont="1" applyBorder="1"/>
    <xf numFmtId="0" fontId="11" fillId="0" borderId="0" xfId="0" applyFont="1"/>
    <xf numFmtId="0" fontId="12" fillId="0" borderId="0" xfId="0" applyNumberFormat="1" applyFont="1"/>
    <xf numFmtId="0" fontId="12" fillId="0" borderId="0" xfId="0" applyNumberFormat="1" applyFont="1" applyAlignment="1">
      <alignment horizontal="right"/>
    </xf>
    <xf numFmtId="3" fontId="13" fillId="0" borderId="0" xfId="0" applyNumberFormat="1" applyFont="1"/>
    <xf numFmtId="0" fontId="2" fillId="2" borderId="10" xfId="1" applyNumberFormat="1" applyFont="1" applyBorder="1" applyAlignment="1">
      <alignment horizontal="center"/>
    </xf>
    <xf numFmtId="0" fontId="3" fillId="2" borderId="10" xfId="1" applyNumberFormat="1" applyFont="1" applyBorder="1" applyAlignment="1">
      <alignment horizontal="center"/>
    </xf>
    <xf numFmtId="1" fontId="6" fillId="0" borderId="10" xfId="0" applyNumberFormat="1" applyFont="1" applyBorder="1" applyAlignment="1">
      <alignment horizontal="center"/>
    </xf>
    <xf numFmtId="0" fontId="7" fillId="0" borderId="8" xfId="0" applyNumberFormat="1" applyFont="1" applyBorder="1" applyAlignment="1">
      <alignment horizontal="center"/>
    </xf>
    <xf numFmtId="0" fontId="9" fillId="0" borderId="10" xfId="0" applyNumberFormat="1" applyFont="1" applyBorder="1" applyAlignment="1">
      <alignment horizontal="center"/>
    </xf>
    <xf numFmtId="0" fontId="6" fillId="0" borderId="10" xfId="0" applyNumberFormat="1" applyFont="1" applyBorder="1" applyAlignment="1">
      <alignment horizontal="center"/>
    </xf>
    <xf numFmtId="49" fontId="6" fillId="0" borderId="10" xfId="0" applyNumberFormat="1" applyFont="1" applyBorder="1" applyAlignment="1">
      <alignment horizontal="center"/>
    </xf>
    <xf numFmtId="0" fontId="2" fillId="2" borderId="10" xfId="1" applyNumberFormat="1" applyFont="1" applyBorder="1"/>
    <xf numFmtId="0" fontId="2" fillId="2" borderId="11" xfId="1" applyNumberFormat="1" applyFont="1" applyBorder="1"/>
    <xf numFmtId="0" fontId="2" fillId="2" borderId="11" xfId="1" applyNumberFormat="1" applyFont="1" applyBorder="1" applyAlignment="1">
      <alignment horizontal="right"/>
    </xf>
    <xf numFmtId="0" fontId="12" fillId="0" borderId="0" xfId="0" applyFont="1"/>
    <xf numFmtId="0" fontId="14" fillId="2" borderId="5" xfId="1" applyNumberFormat="1" applyFont="1" applyBorder="1" applyAlignment="1">
      <alignment wrapText="1"/>
    </xf>
    <xf numFmtId="0" fontId="2" fillId="2" borderId="5" xfId="1" applyNumberFormat="1" applyFont="1" applyBorder="1" applyAlignment="1">
      <alignment horizontal="center"/>
    </xf>
    <xf numFmtId="0" fontId="7" fillId="0" borderId="10" xfId="0" applyNumberFormat="1" applyFont="1" applyBorder="1"/>
    <xf numFmtId="0" fontId="2" fillId="2" borderId="9" xfId="1" applyNumberFormat="1" applyFont="1" applyBorder="1" applyAlignment="1"/>
    <xf numFmtId="0" fontId="2" fillId="2" borderId="9" xfId="1" applyNumberFormat="1" applyFont="1" applyBorder="1" applyAlignment="1">
      <alignment wrapText="1"/>
    </xf>
    <xf numFmtId="0" fontId="6" fillId="0" borderId="10" xfId="0" applyNumberFormat="1" applyFont="1" applyBorder="1" applyAlignment="1">
      <alignment horizontal="left"/>
    </xf>
    <xf numFmtId="0" fontId="2" fillId="2" borderId="7" xfId="1" applyNumberFormat="1" applyFont="1" applyBorder="1" applyAlignment="1">
      <alignment horizontal="center" wrapText="1"/>
    </xf>
    <xf numFmtId="0" fontId="15" fillId="2" borderId="5" xfId="1" applyNumberFormat="1" applyFont="1" applyBorder="1" applyAlignment="1">
      <alignment wrapText="1"/>
    </xf>
    <xf numFmtId="0" fontId="15" fillId="2" borderId="5" xfId="1" applyNumberFormat="1" applyFont="1" applyBorder="1" applyAlignment="1">
      <alignment horizontal="center" wrapText="1"/>
    </xf>
    <xf numFmtId="16" fontId="6" fillId="0" borderId="10" xfId="0" applyNumberFormat="1" applyFont="1" applyBorder="1" applyAlignment="1">
      <alignment horizontal="right"/>
    </xf>
    <xf numFmtId="14" fontId="6" fillId="0" borderId="10" xfId="0" applyNumberFormat="1" applyFont="1" applyBorder="1" applyAlignment="1">
      <alignment horizontal="right"/>
    </xf>
    <xf numFmtId="0" fontId="0" fillId="0" borderId="0" xfId="0" applyNumberFormat="1" applyFont="1" applyAlignment="1">
      <alignment horizontal="center"/>
    </xf>
    <xf numFmtId="3" fontId="0" fillId="0" borderId="0" xfId="0" applyNumberFormat="1"/>
    <xf numFmtId="3" fontId="3" fillId="2" borderId="4" xfId="1" applyNumberFormat="1" applyFont="1" applyBorder="1" applyAlignment="1">
      <alignment horizontal="center"/>
    </xf>
    <xf numFmtId="3" fontId="2" fillId="2" borderId="5" xfId="1" applyNumberFormat="1" applyFont="1" applyBorder="1" applyAlignment="1">
      <alignment horizontal="center" wrapText="1"/>
    </xf>
    <xf numFmtId="3" fontId="3" fillId="2" borderId="5" xfId="1" applyNumberFormat="1" applyFont="1" applyBorder="1" applyAlignment="1">
      <alignment horizontal="center"/>
    </xf>
    <xf numFmtId="3" fontId="3" fillId="2" borderId="9" xfId="1" applyNumberFormat="1" applyFont="1" applyBorder="1"/>
    <xf numFmtId="3" fontId="8" fillId="0" borderId="8" xfId="0" applyNumberFormat="1" applyFont="1" applyBorder="1"/>
    <xf numFmtId="3" fontId="10" fillId="0" borderId="10" xfId="0" applyNumberFormat="1" applyFont="1" applyBorder="1"/>
    <xf numFmtId="3" fontId="10" fillId="0" borderId="10" xfId="0" applyNumberFormat="1" applyFont="1" applyBorder="1" applyAlignment="1">
      <alignment horizontal="right"/>
    </xf>
    <xf numFmtId="3" fontId="5" fillId="0" borderId="10" xfId="0" applyNumberFormat="1" applyFont="1" applyBorder="1"/>
    <xf numFmtId="3" fontId="10" fillId="0" borderId="8" xfId="0" applyNumberFormat="1" applyFont="1" applyBorder="1"/>
    <xf numFmtId="3" fontId="5" fillId="0" borderId="4" xfId="0" applyNumberFormat="1" applyFont="1" applyBorder="1"/>
    <xf numFmtId="3" fontId="3" fillId="2" borderId="11" xfId="1" applyNumberFormat="1" applyFont="1" applyBorder="1"/>
    <xf numFmtId="3" fontId="10" fillId="0" borderId="4" xfId="0" applyNumberFormat="1" applyFont="1" applyBorder="1"/>
    <xf numFmtId="3" fontId="8" fillId="0" borderId="10" xfId="0" applyNumberFormat="1" applyFont="1" applyBorder="1"/>
    <xf numFmtId="0" fontId="17" fillId="0" borderId="0" xfId="0" applyFont="1"/>
    <xf numFmtId="0" fontId="18" fillId="0" borderId="0" xfId="0" applyFont="1"/>
    <xf numFmtId="0" fontId="19" fillId="0" borderId="0" xfId="0" applyFont="1" applyAlignment="1">
      <alignment horizontal="right"/>
    </xf>
    <xf numFmtId="0" fontId="19" fillId="0" borderId="0" xfId="0" applyFont="1"/>
    <xf numFmtId="0" fontId="5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0" fillId="0" borderId="0" xfId="0" applyFont="1" applyAlignment="1">
      <alignment horizontal="right"/>
    </xf>
    <xf numFmtId="0" fontId="20" fillId="0" borderId="0" xfId="0" applyFont="1" applyAlignment="1">
      <alignment horizontal="center"/>
    </xf>
    <xf numFmtId="0" fontId="20" fillId="0" borderId="0" xfId="0" applyFont="1" applyBorder="1" applyAlignment="1">
      <alignment wrapText="1"/>
    </xf>
    <xf numFmtId="0" fontId="19" fillId="0" borderId="10" xfId="0" applyFont="1" applyBorder="1" applyAlignment="1">
      <alignment horizontal="center"/>
    </xf>
    <xf numFmtId="0" fontId="19" fillId="0" borderId="10" xfId="0" applyFont="1" applyBorder="1" applyAlignment="1">
      <alignment horizontal="center" wrapText="1"/>
    </xf>
    <xf numFmtId="0" fontId="20" fillId="0" borderId="10" xfId="0" applyFont="1" applyBorder="1" applyAlignment="1">
      <alignment horizontal="center"/>
    </xf>
    <xf numFmtId="0" fontId="20" fillId="0" borderId="0" xfId="0" applyFont="1" applyBorder="1"/>
    <xf numFmtId="0" fontId="20" fillId="0" borderId="10" xfId="0" applyFont="1" applyBorder="1"/>
    <xf numFmtId="3" fontId="20" fillId="0" borderId="10" xfId="0" applyNumberFormat="1" applyFont="1" applyBorder="1"/>
    <xf numFmtId="0" fontId="7" fillId="0" borderId="10" xfId="0" applyNumberFormat="1" applyFont="1" applyBorder="1" applyAlignment="1">
      <alignment horizontal="right"/>
    </xf>
    <xf numFmtId="0" fontId="6" fillId="0" borderId="0" xfId="0" applyNumberFormat="1" applyFont="1" applyAlignment="1">
      <alignment horizontal="right"/>
    </xf>
    <xf numFmtId="0" fontId="5" fillId="0" borderId="0" xfId="0" applyNumberFormat="1" applyFont="1"/>
    <xf numFmtId="3" fontId="5" fillId="0" borderId="0" xfId="0" applyNumberFormat="1" applyFont="1"/>
    <xf numFmtId="3" fontId="18" fillId="0" borderId="0" xfId="0" applyNumberFormat="1" applyFont="1"/>
    <xf numFmtId="0" fontId="20" fillId="0" borderId="0" xfId="0" applyNumberFormat="1" applyFont="1"/>
    <xf numFmtId="0" fontId="20" fillId="0" borderId="0" xfId="0" applyNumberFormat="1" applyFont="1" applyAlignment="1">
      <alignment horizontal="right"/>
    </xf>
    <xf numFmtId="3" fontId="20" fillId="0" borderId="0" xfId="0" applyNumberFormat="1" applyFont="1"/>
    <xf numFmtId="0" fontId="18" fillId="0" borderId="0" xfId="0" applyNumberFormat="1" applyFont="1" applyAlignment="1">
      <alignment horizontal="center"/>
    </xf>
    <xf numFmtId="0" fontId="20" fillId="0" borderId="0" xfId="0" applyNumberFormat="1" applyFont="1" applyAlignment="1">
      <alignment horizontal="center"/>
    </xf>
    <xf numFmtId="3" fontId="20" fillId="0" borderId="0" xfId="0" applyNumberFormat="1" applyFont="1" applyAlignment="1">
      <alignment horizontal="center"/>
    </xf>
    <xf numFmtId="0" fontId="21" fillId="0" borderId="0" xfId="0" applyFont="1" applyAlignment="1">
      <alignment horizontal="right"/>
    </xf>
    <xf numFmtId="3" fontId="9" fillId="0" borderId="0" xfId="0" applyNumberFormat="1" applyFont="1"/>
    <xf numFmtId="0" fontId="19" fillId="0" borderId="0" xfId="0" applyFont="1" applyBorder="1" applyAlignment="1">
      <alignment horizontal="center" wrapText="1"/>
    </xf>
    <xf numFmtId="3" fontId="20" fillId="0" borderId="0" xfId="0" applyNumberFormat="1" applyFont="1" applyBorder="1"/>
    <xf numFmtId="0" fontId="19" fillId="0" borderId="0" xfId="0" applyFont="1" applyAlignment="1">
      <alignment horizontal="left"/>
    </xf>
    <xf numFmtId="0" fontId="20" fillId="0" borderId="0" xfId="0" applyFont="1" applyAlignment="1"/>
    <xf numFmtId="0" fontId="20" fillId="0" borderId="0" xfId="0" applyFont="1" applyAlignment="1">
      <alignment horizontal="left"/>
    </xf>
  </cellXfs>
  <cellStyles count="2">
    <cellStyle name="Check Cell" xfId="1" builtinId="2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54"/>
  <sheetViews>
    <sheetView topLeftCell="A13" zoomScale="150" zoomScaleNormal="150" workbookViewId="0">
      <selection activeCell="B14" sqref="B14"/>
    </sheetView>
  </sheetViews>
  <sheetFormatPr defaultRowHeight="15"/>
  <cols>
    <col min="1" max="1" width="6.140625" customWidth="1"/>
    <col min="2" max="2" width="29.85546875" customWidth="1"/>
    <col min="3" max="3" width="51" customWidth="1"/>
    <col min="4" max="4" width="25.42578125" customWidth="1"/>
    <col min="256" max="256" width="6.140625" customWidth="1"/>
    <col min="257" max="257" width="56.85546875" customWidth="1"/>
    <col min="258" max="258" width="22.85546875" customWidth="1"/>
    <col min="259" max="259" width="10.5703125" customWidth="1"/>
    <col min="512" max="512" width="6.140625" customWidth="1"/>
    <col min="513" max="513" width="56.85546875" customWidth="1"/>
    <col min="514" max="514" width="22.85546875" customWidth="1"/>
    <col min="515" max="515" width="10.5703125" customWidth="1"/>
    <col min="768" max="768" width="6.140625" customWidth="1"/>
    <col min="769" max="769" width="56.85546875" customWidth="1"/>
    <col min="770" max="770" width="22.85546875" customWidth="1"/>
    <col min="771" max="771" width="10.5703125" customWidth="1"/>
    <col min="1024" max="1024" width="6.140625" customWidth="1"/>
    <col min="1025" max="1025" width="56.85546875" customWidth="1"/>
    <col min="1026" max="1026" width="22.85546875" customWidth="1"/>
    <col min="1027" max="1027" width="10.5703125" customWidth="1"/>
    <col min="1280" max="1280" width="6.140625" customWidth="1"/>
    <col min="1281" max="1281" width="56.85546875" customWidth="1"/>
    <col min="1282" max="1282" width="22.85546875" customWidth="1"/>
    <col min="1283" max="1283" width="10.5703125" customWidth="1"/>
    <col min="1536" max="1536" width="6.140625" customWidth="1"/>
    <col min="1537" max="1537" width="56.85546875" customWidth="1"/>
    <col min="1538" max="1538" width="22.85546875" customWidth="1"/>
    <col min="1539" max="1539" width="10.5703125" customWidth="1"/>
    <col min="1792" max="1792" width="6.140625" customWidth="1"/>
    <col min="1793" max="1793" width="56.85546875" customWidth="1"/>
    <col min="1794" max="1794" width="22.85546875" customWidth="1"/>
    <col min="1795" max="1795" width="10.5703125" customWidth="1"/>
    <col min="2048" max="2048" width="6.140625" customWidth="1"/>
    <col min="2049" max="2049" width="56.85546875" customWidth="1"/>
    <col min="2050" max="2050" width="22.85546875" customWidth="1"/>
    <col min="2051" max="2051" width="10.5703125" customWidth="1"/>
    <col min="2304" max="2304" width="6.140625" customWidth="1"/>
    <col min="2305" max="2305" width="56.85546875" customWidth="1"/>
    <col min="2306" max="2306" width="22.85546875" customWidth="1"/>
    <col min="2307" max="2307" width="10.5703125" customWidth="1"/>
    <col min="2560" max="2560" width="6.140625" customWidth="1"/>
    <col min="2561" max="2561" width="56.85546875" customWidth="1"/>
    <col min="2562" max="2562" width="22.85546875" customWidth="1"/>
    <col min="2563" max="2563" width="10.5703125" customWidth="1"/>
    <col min="2816" max="2816" width="6.140625" customWidth="1"/>
    <col min="2817" max="2817" width="56.85546875" customWidth="1"/>
    <col min="2818" max="2818" width="22.85546875" customWidth="1"/>
    <col min="2819" max="2819" width="10.5703125" customWidth="1"/>
    <col min="3072" max="3072" width="6.140625" customWidth="1"/>
    <col min="3073" max="3073" width="56.85546875" customWidth="1"/>
    <col min="3074" max="3074" width="22.85546875" customWidth="1"/>
    <col min="3075" max="3075" width="10.5703125" customWidth="1"/>
    <col min="3328" max="3328" width="6.140625" customWidth="1"/>
    <col min="3329" max="3329" width="56.85546875" customWidth="1"/>
    <col min="3330" max="3330" width="22.85546875" customWidth="1"/>
    <col min="3331" max="3331" width="10.5703125" customWidth="1"/>
    <col min="3584" max="3584" width="6.140625" customWidth="1"/>
    <col min="3585" max="3585" width="56.85546875" customWidth="1"/>
    <col min="3586" max="3586" width="22.85546875" customWidth="1"/>
    <col min="3587" max="3587" width="10.5703125" customWidth="1"/>
    <col min="3840" max="3840" width="6.140625" customWidth="1"/>
    <col min="3841" max="3841" width="56.85546875" customWidth="1"/>
    <col min="3842" max="3842" width="22.85546875" customWidth="1"/>
    <col min="3843" max="3843" width="10.5703125" customWidth="1"/>
    <col min="4096" max="4096" width="6.140625" customWidth="1"/>
    <col min="4097" max="4097" width="56.85546875" customWidth="1"/>
    <col min="4098" max="4098" width="22.85546875" customWidth="1"/>
    <col min="4099" max="4099" width="10.5703125" customWidth="1"/>
    <col min="4352" max="4352" width="6.140625" customWidth="1"/>
    <col min="4353" max="4353" width="56.85546875" customWidth="1"/>
    <col min="4354" max="4354" width="22.85546875" customWidth="1"/>
    <col min="4355" max="4355" width="10.5703125" customWidth="1"/>
    <col min="4608" max="4608" width="6.140625" customWidth="1"/>
    <col min="4609" max="4609" width="56.85546875" customWidth="1"/>
    <col min="4610" max="4610" width="22.85546875" customWidth="1"/>
    <col min="4611" max="4611" width="10.5703125" customWidth="1"/>
    <col min="4864" max="4864" width="6.140625" customWidth="1"/>
    <col min="4865" max="4865" width="56.85546875" customWidth="1"/>
    <col min="4866" max="4866" width="22.85546875" customWidth="1"/>
    <col min="4867" max="4867" width="10.5703125" customWidth="1"/>
    <col min="5120" max="5120" width="6.140625" customWidth="1"/>
    <col min="5121" max="5121" width="56.85546875" customWidth="1"/>
    <col min="5122" max="5122" width="22.85546875" customWidth="1"/>
    <col min="5123" max="5123" width="10.5703125" customWidth="1"/>
    <col min="5376" max="5376" width="6.140625" customWidth="1"/>
    <col min="5377" max="5377" width="56.85546875" customWidth="1"/>
    <col min="5378" max="5378" width="22.85546875" customWidth="1"/>
    <col min="5379" max="5379" width="10.5703125" customWidth="1"/>
    <col min="5632" max="5632" width="6.140625" customWidth="1"/>
    <col min="5633" max="5633" width="56.85546875" customWidth="1"/>
    <col min="5634" max="5634" width="22.85546875" customWidth="1"/>
    <col min="5635" max="5635" width="10.5703125" customWidth="1"/>
    <col min="5888" max="5888" width="6.140625" customWidth="1"/>
    <col min="5889" max="5889" width="56.85546875" customWidth="1"/>
    <col min="5890" max="5890" width="22.85546875" customWidth="1"/>
    <col min="5891" max="5891" width="10.5703125" customWidth="1"/>
    <col min="6144" max="6144" width="6.140625" customWidth="1"/>
    <col min="6145" max="6145" width="56.85546875" customWidth="1"/>
    <col min="6146" max="6146" width="22.85546875" customWidth="1"/>
    <col min="6147" max="6147" width="10.5703125" customWidth="1"/>
    <col min="6400" max="6400" width="6.140625" customWidth="1"/>
    <col min="6401" max="6401" width="56.85546875" customWidth="1"/>
    <col min="6402" max="6402" width="22.85546875" customWidth="1"/>
    <col min="6403" max="6403" width="10.5703125" customWidth="1"/>
    <col min="6656" max="6656" width="6.140625" customWidth="1"/>
    <col min="6657" max="6657" width="56.85546875" customWidth="1"/>
    <col min="6658" max="6658" width="22.85546875" customWidth="1"/>
    <col min="6659" max="6659" width="10.5703125" customWidth="1"/>
    <col min="6912" max="6912" width="6.140625" customWidth="1"/>
    <col min="6913" max="6913" width="56.85546875" customWidth="1"/>
    <col min="6914" max="6914" width="22.85546875" customWidth="1"/>
    <col min="6915" max="6915" width="10.5703125" customWidth="1"/>
    <col min="7168" max="7168" width="6.140625" customWidth="1"/>
    <col min="7169" max="7169" width="56.85546875" customWidth="1"/>
    <col min="7170" max="7170" width="22.85546875" customWidth="1"/>
    <col min="7171" max="7171" width="10.5703125" customWidth="1"/>
    <col min="7424" max="7424" width="6.140625" customWidth="1"/>
    <col min="7425" max="7425" width="56.85546875" customWidth="1"/>
    <col min="7426" max="7426" width="22.85546875" customWidth="1"/>
    <col min="7427" max="7427" width="10.5703125" customWidth="1"/>
    <col min="7680" max="7680" width="6.140625" customWidth="1"/>
    <col min="7681" max="7681" width="56.85546875" customWidth="1"/>
    <col min="7682" max="7682" width="22.85546875" customWidth="1"/>
    <col min="7683" max="7683" width="10.5703125" customWidth="1"/>
    <col min="7936" max="7936" width="6.140625" customWidth="1"/>
    <col min="7937" max="7937" width="56.85546875" customWidth="1"/>
    <col min="7938" max="7938" width="22.85546875" customWidth="1"/>
    <col min="7939" max="7939" width="10.5703125" customWidth="1"/>
    <col min="8192" max="8192" width="6.140625" customWidth="1"/>
    <col min="8193" max="8193" width="56.85546875" customWidth="1"/>
    <col min="8194" max="8194" width="22.85546875" customWidth="1"/>
    <col min="8195" max="8195" width="10.5703125" customWidth="1"/>
    <col min="8448" max="8448" width="6.140625" customWidth="1"/>
    <col min="8449" max="8449" width="56.85546875" customWidth="1"/>
    <col min="8450" max="8450" width="22.85546875" customWidth="1"/>
    <col min="8451" max="8451" width="10.5703125" customWidth="1"/>
    <col min="8704" max="8704" width="6.140625" customWidth="1"/>
    <col min="8705" max="8705" width="56.85546875" customWidth="1"/>
    <col min="8706" max="8706" width="22.85546875" customWidth="1"/>
    <col min="8707" max="8707" width="10.5703125" customWidth="1"/>
    <col min="8960" max="8960" width="6.140625" customWidth="1"/>
    <col min="8961" max="8961" width="56.85546875" customWidth="1"/>
    <col min="8962" max="8962" width="22.85546875" customWidth="1"/>
    <col min="8963" max="8963" width="10.5703125" customWidth="1"/>
    <col min="9216" max="9216" width="6.140625" customWidth="1"/>
    <col min="9217" max="9217" width="56.85546875" customWidth="1"/>
    <col min="9218" max="9218" width="22.85546875" customWidth="1"/>
    <col min="9219" max="9219" width="10.5703125" customWidth="1"/>
    <col min="9472" max="9472" width="6.140625" customWidth="1"/>
    <col min="9473" max="9473" width="56.85546875" customWidth="1"/>
    <col min="9474" max="9474" width="22.85546875" customWidth="1"/>
    <col min="9475" max="9475" width="10.5703125" customWidth="1"/>
    <col min="9728" max="9728" width="6.140625" customWidth="1"/>
    <col min="9729" max="9729" width="56.85546875" customWidth="1"/>
    <col min="9730" max="9730" width="22.85546875" customWidth="1"/>
    <col min="9731" max="9731" width="10.5703125" customWidth="1"/>
    <col min="9984" max="9984" width="6.140625" customWidth="1"/>
    <col min="9985" max="9985" width="56.85546875" customWidth="1"/>
    <col min="9986" max="9986" width="22.85546875" customWidth="1"/>
    <col min="9987" max="9987" width="10.5703125" customWidth="1"/>
    <col min="10240" max="10240" width="6.140625" customWidth="1"/>
    <col min="10241" max="10241" width="56.85546875" customWidth="1"/>
    <col min="10242" max="10242" width="22.85546875" customWidth="1"/>
    <col min="10243" max="10243" width="10.5703125" customWidth="1"/>
    <col min="10496" max="10496" width="6.140625" customWidth="1"/>
    <col min="10497" max="10497" width="56.85546875" customWidth="1"/>
    <col min="10498" max="10498" width="22.85546875" customWidth="1"/>
    <col min="10499" max="10499" width="10.5703125" customWidth="1"/>
    <col min="10752" max="10752" width="6.140625" customWidth="1"/>
    <col min="10753" max="10753" width="56.85546875" customWidth="1"/>
    <col min="10754" max="10754" width="22.85546875" customWidth="1"/>
    <col min="10755" max="10755" width="10.5703125" customWidth="1"/>
    <col min="11008" max="11008" width="6.140625" customWidth="1"/>
    <col min="11009" max="11009" width="56.85546875" customWidth="1"/>
    <col min="11010" max="11010" width="22.85546875" customWidth="1"/>
    <col min="11011" max="11011" width="10.5703125" customWidth="1"/>
    <col min="11264" max="11264" width="6.140625" customWidth="1"/>
    <col min="11265" max="11265" width="56.85546875" customWidth="1"/>
    <col min="11266" max="11266" width="22.85546875" customWidth="1"/>
    <col min="11267" max="11267" width="10.5703125" customWidth="1"/>
    <col min="11520" max="11520" width="6.140625" customWidth="1"/>
    <col min="11521" max="11521" width="56.85546875" customWidth="1"/>
    <col min="11522" max="11522" width="22.85546875" customWidth="1"/>
    <col min="11523" max="11523" width="10.5703125" customWidth="1"/>
    <col min="11776" max="11776" width="6.140625" customWidth="1"/>
    <col min="11777" max="11777" width="56.85546875" customWidth="1"/>
    <col min="11778" max="11778" width="22.85546875" customWidth="1"/>
    <col min="11779" max="11779" width="10.5703125" customWidth="1"/>
    <col min="12032" max="12032" width="6.140625" customWidth="1"/>
    <col min="12033" max="12033" width="56.85546875" customWidth="1"/>
    <col min="12034" max="12034" width="22.85546875" customWidth="1"/>
    <col min="12035" max="12035" width="10.5703125" customWidth="1"/>
    <col min="12288" max="12288" width="6.140625" customWidth="1"/>
    <col min="12289" max="12289" width="56.85546875" customWidth="1"/>
    <col min="12290" max="12290" width="22.85546875" customWidth="1"/>
    <col min="12291" max="12291" width="10.5703125" customWidth="1"/>
    <col min="12544" max="12544" width="6.140625" customWidth="1"/>
    <col min="12545" max="12545" width="56.85546875" customWidth="1"/>
    <col min="12546" max="12546" width="22.85546875" customWidth="1"/>
    <col min="12547" max="12547" width="10.5703125" customWidth="1"/>
    <col min="12800" max="12800" width="6.140625" customWidth="1"/>
    <col min="12801" max="12801" width="56.85546875" customWidth="1"/>
    <col min="12802" max="12802" width="22.85546875" customWidth="1"/>
    <col min="12803" max="12803" width="10.5703125" customWidth="1"/>
    <col min="13056" max="13056" width="6.140625" customWidth="1"/>
    <col min="13057" max="13057" width="56.85546875" customWidth="1"/>
    <col min="13058" max="13058" width="22.85546875" customWidth="1"/>
    <col min="13059" max="13059" width="10.5703125" customWidth="1"/>
    <col min="13312" max="13312" width="6.140625" customWidth="1"/>
    <col min="13313" max="13313" width="56.85546875" customWidth="1"/>
    <col min="13314" max="13314" width="22.85546875" customWidth="1"/>
    <col min="13315" max="13315" width="10.5703125" customWidth="1"/>
    <col min="13568" max="13568" width="6.140625" customWidth="1"/>
    <col min="13569" max="13569" width="56.85546875" customWidth="1"/>
    <col min="13570" max="13570" width="22.85546875" customWidth="1"/>
    <col min="13571" max="13571" width="10.5703125" customWidth="1"/>
    <col min="13824" max="13824" width="6.140625" customWidth="1"/>
    <col min="13825" max="13825" width="56.85546875" customWidth="1"/>
    <col min="13826" max="13826" width="22.85546875" customWidth="1"/>
    <col min="13827" max="13827" width="10.5703125" customWidth="1"/>
    <col min="14080" max="14080" width="6.140625" customWidth="1"/>
    <col min="14081" max="14081" width="56.85546875" customWidth="1"/>
    <col min="14082" max="14082" width="22.85546875" customWidth="1"/>
    <col min="14083" max="14083" width="10.5703125" customWidth="1"/>
    <col min="14336" max="14336" width="6.140625" customWidth="1"/>
    <col min="14337" max="14337" width="56.85546875" customWidth="1"/>
    <col min="14338" max="14338" width="22.85546875" customWidth="1"/>
    <col min="14339" max="14339" width="10.5703125" customWidth="1"/>
    <col min="14592" max="14592" width="6.140625" customWidth="1"/>
    <col min="14593" max="14593" width="56.85546875" customWidth="1"/>
    <col min="14594" max="14594" width="22.85546875" customWidth="1"/>
    <col min="14595" max="14595" width="10.5703125" customWidth="1"/>
    <col min="14848" max="14848" width="6.140625" customWidth="1"/>
    <col min="14849" max="14849" width="56.85546875" customWidth="1"/>
    <col min="14850" max="14850" width="22.85546875" customWidth="1"/>
    <col min="14851" max="14851" width="10.5703125" customWidth="1"/>
    <col min="15104" max="15104" width="6.140625" customWidth="1"/>
    <col min="15105" max="15105" width="56.85546875" customWidth="1"/>
    <col min="15106" max="15106" width="22.85546875" customWidth="1"/>
    <col min="15107" max="15107" width="10.5703125" customWidth="1"/>
    <col min="15360" max="15360" width="6.140625" customWidth="1"/>
    <col min="15361" max="15361" width="56.85546875" customWidth="1"/>
    <col min="15362" max="15362" width="22.85546875" customWidth="1"/>
    <col min="15363" max="15363" width="10.5703125" customWidth="1"/>
    <col min="15616" max="15616" width="6.140625" customWidth="1"/>
    <col min="15617" max="15617" width="56.85546875" customWidth="1"/>
    <col min="15618" max="15618" width="22.85546875" customWidth="1"/>
    <col min="15619" max="15619" width="10.5703125" customWidth="1"/>
    <col min="15872" max="15872" width="6.140625" customWidth="1"/>
    <col min="15873" max="15873" width="56.85546875" customWidth="1"/>
    <col min="15874" max="15874" width="22.85546875" customWidth="1"/>
    <col min="15875" max="15875" width="10.5703125" customWidth="1"/>
    <col min="16128" max="16128" width="6.140625" customWidth="1"/>
    <col min="16129" max="16129" width="56.85546875" customWidth="1"/>
    <col min="16130" max="16130" width="22.85546875" customWidth="1"/>
    <col min="16131" max="16131" width="10.5703125" customWidth="1"/>
  </cols>
  <sheetData>
    <row r="1" spans="1:4" s="79" customFormat="1" ht="15.75">
      <c r="C1" s="80"/>
      <c r="D1" s="107"/>
    </row>
    <row r="2" spans="1:4" s="79" customFormat="1" ht="15.75">
      <c r="D2" s="81"/>
    </row>
    <row r="3" spans="1:4" s="82" customFormat="1" ht="12.75">
      <c r="A3" s="82" t="s">
        <v>358</v>
      </c>
    </row>
    <row r="4" spans="1:4" s="83" customFormat="1" ht="15.75">
      <c r="A4" s="83" t="s">
        <v>444</v>
      </c>
    </row>
    <row r="5" spans="1:4" s="83" customFormat="1" ht="15.75">
      <c r="A5" s="83" t="s">
        <v>440</v>
      </c>
    </row>
    <row r="6" spans="1:4" s="83" customFormat="1" ht="15.75">
      <c r="A6" s="83" t="s">
        <v>441</v>
      </c>
    </row>
    <row r="7" spans="1:4" s="83" customFormat="1" ht="15.75">
      <c r="A7" s="83" t="s">
        <v>442</v>
      </c>
    </row>
    <row r="8" spans="1:4" s="83" customFormat="1" ht="15.75">
      <c r="A8" s="83" t="s">
        <v>443</v>
      </c>
    </row>
    <row r="9" spans="1:4" s="83" customFormat="1" ht="15.75">
      <c r="A9" s="83" t="s">
        <v>497</v>
      </c>
    </row>
    <row r="10" spans="1:4" s="79" customFormat="1"/>
    <row r="11" spans="1:4" s="79" customFormat="1"/>
    <row r="12" spans="1:4" s="79" customFormat="1"/>
    <row r="13" spans="1:4" s="84" customFormat="1" ht="18.75">
      <c r="A13" s="84" t="s">
        <v>359</v>
      </c>
      <c r="B13" s="85" t="s">
        <v>400</v>
      </c>
    </row>
    <row r="14" spans="1:4" s="84" customFormat="1" ht="18.75">
      <c r="B14" s="85" t="s">
        <v>463</v>
      </c>
    </row>
    <row r="15" spans="1:4" s="84" customFormat="1" ht="14.25">
      <c r="B15" s="86"/>
    </row>
    <row r="16" spans="1:4" s="81" customFormat="1" ht="15.75">
      <c r="C16" s="111" t="s">
        <v>445</v>
      </c>
    </row>
    <row r="17" spans="1:4" s="83" customFormat="1" ht="15.75">
      <c r="B17" s="87"/>
    </row>
    <row r="18" spans="1:4" s="83" customFormat="1" ht="15.75">
      <c r="B18" s="88" t="s">
        <v>446</v>
      </c>
      <c r="C18" s="88"/>
    </row>
    <row r="19" spans="1:4" s="83" customFormat="1" ht="15.75">
      <c r="B19" s="88" t="s">
        <v>447</v>
      </c>
      <c r="C19" s="112" t="s">
        <v>499</v>
      </c>
    </row>
    <row r="20" spans="1:4" s="83" customFormat="1" ht="15.75"/>
    <row r="21" spans="1:4" s="83" customFormat="1" ht="15.75">
      <c r="A21" s="83" t="s">
        <v>464</v>
      </c>
    </row>
    <row r="22" spans="1:4" s="83" customFormat="1" ht="15.75"/>
    <row r="23" spans="1:4" s="83" customFormat="1" ht="48.75" customHeight="1">
      <c r="A23" s="89"/>
      <c r="B23" s="90" t="s">
        <v>1</v>
      </c>
      <c r="C23" s="91" t="s">
        <v>498</v>
      </c>
      <c r="D23" s="109"/>
    </row>
    <row r="24" spans="1:4" s="83" customFormat="1" ht="15.75">
      <c r="A24" s="89"/>
      <c r="B24" s="92"/>
      <c r="C24" s="91"/>
      <c r="D24" s="109"/>
    </row>
    <row r="25" spans="1:4" s="83" customFormat="1" ht="15.75">
      <c r="A25" s="93"/>
      <c r="B25" s="94" t="s">
        <v>368</v>
      </c>
      <c r="C25" s="95">
        <v>34980000</v>
      </c>
      <c r="D25" s="110"/>
    </row>
    <row r="26" spans="1:4" s="83" customFormat="1" ht="15.75">
      <c r="A26" s="93"/>
      <c r="B26" s="94"/>
      <c r="C26" s="95"/>
      <c r="D26" s="110"/>
    </row>
    <row r="27" spans="1:4" s="83" customFormat="1" ht="15.75">
      <c r="A27" s="93"/>
      <c r="B27" s="94" t="s">
        <v>360</v>
      </c>
      <c r="C27" s="95">
        <v>34980000</v>
      </c>
      <c r="D27" s="110"/>
    </row>
    <row r="28" spans="1:4" s="83" customFormat="1" ht="15.75"/>
    <row r="29" spans="1:4" s="83" customFormat="1" ht="15.75"/>
    <row r="30" spans="1:4" s="83" customFormat="1" ht="15.75"/>
    <row r="31" spans="1:4" s="83" customFormat="1" ht="15.75">
      <c r="B31" s="88" t="s">
        <v>380</v>
      </c>
      <c r="C31" s="113" t="s">
        <v>500</v>
      </c>
    </row>
    <row r="32" spans="1:4" s="83" customFormat="1" ht="15.75">
      <c r="B32" s="88"/>
      <c r="C32" s="113" t="s">
        <v>501</v>
      </c>
    </row>
    <row r="33" spans="1:2" s="83" customFormat="1" ht="15.75">
      <c r="B33" s="88"/>
    </row>
    <row r="34" spans="1:2" s="83" customFormat="1" ht="15.75">
      <c r="A34" s="83" t="s">
        <v>502</v>
      </c>
    </row>
    <row r="35" spans="1:2" s="83" customFormat="1" ht="15.75">
      <c r="A35" s="83" t="s">
        <v>503</v>
      </c>
    </row>
    <row r="36" spans="1:2" s="83" customFormat="1" ht="15.75"/>
    <row r="37" spans="1:2" s="83" customFormat="1" ht="15.75"/>
    <row r="38" spans="1:2" s="83" customFormat="1" ht="15.75"/>
    <row r="39" spans="1:2" s="83" customFormat="1" ht="15.75"/>
    <row r="40" spans="1:2" s="83" customFormat="1" ht="15.75"/>
    <row r="41" spans="1:2" s="83" customFormat="1" ht="15.75">
      <c r="B41" s="83">
        <v>1</v>
      </c>
    </row>
    <row r="42" spans="1:2" s="83" customFormat="1" ht="15.75"/>
    <row r="43" spans="1:2" s="83" customFormat="1" ht="15.75"/>
    <row r="44" spans="1:2" s="83" customFormat="1" ht="15.75"/>
    <row r="45" spans="1:2" s="83" customFormat="1" ht="15.75"/>
    <row r="46" spans="1:2" s="83" customFormat="1" ht="15.75"/>
    <row r="47" spans="1:2" s="83" customFormat="1" ht="15.75"/>
    <row r="48" spans="1:2" s="83" customFormat="1" ht="15.75"/>
    <row r="49" s="83" customFormat="1" ht="15.75"/>
    <row r="50" s="83" customFormat="1" ht="15.75"/>
    <row r="51" s="83" customFormat="1" ht="15.75"/>
    <row r="52" s="83" customFormat="1" ht="15.75"/>
    <row r="53" s="83" customFormat="1" ht="15.75"/>
    <row r="54" s="83" customFormat="1" ht="15.75"/>
  </sheetData>
  <pageMargins left="0.59055118110236227" right="0.31496062992125984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3:G109"/>
  <sheetViews>
    <sheetView zoomScale="120" zoomScaleNormal="120" workbookViewId="0">
      <selection activeCell="G17" sqref="G17"/>
    </sheetView>
  </sheetViews>
  <sheetFormatPr defaultRowHeight="15"/>
  <cols>
    <col min="1" max="1" width="6.85546875" style="17" customWidth="1"/>
    <col min="2" max="2" width="6.7109375" style="17" customWidth="1"/>
    <col min="3" max="3" width="7" style="17" customWidth="1"/>
    <col min="4" max="4" width="6.5703125" style="97" customWidth="1"/>
    <col min="5" max="5" width="78" style="98" customWidth="1"/>
    <col min="6" max="6" width="13.42578125" style="99" hidden="1" customWidth="1"/>
    <col min="7" max="7" width="25.85546875" style="99" customWidth="1"/>
    <col min="233" max="233" width="6.85546875" customWidth="1"/>
    <col min="234" max="234" width="6.7109375" customWidth="1"/>
    <col min="235" max="235" width="7.85546875" customWidth="1"/>
    <col min="236" max="236" width="6.5703125" customWidth="1"/>
    <col min="237" max="237" width="59.85546875" customWidth="1"/>
    <col min="238" max="238" width="12.28515625" customWidth="1"/>
    <col min="239" max="239" width="10.85546875" customWidth="1"/>
    <col min="240" max="240" width="12" customWidth="1"/>
    <col min="241" max="241" width="10.140625" customWidth="1"/>
    <col min="489" max="489" width="6.85546875" customWidth="1"/>
    <col min="490" max="490" width="6.7109375" customWidth="1"/>
    <col min="491" max="491" width="7.85546875" customWidth="1"/>
    <col min="492" max="492" width="6.5703125" customWidth="1"/>
    <col min="493" max="493" width="59.85546875" customWidth="1"/>
    <col min="494" max="494" width="12.28515625" customWidth="1"/>
    <col min="495" max="495" width="10.85546875" customWidth="1"/>
    <col min="496" max="496" width="12" customWidth="1"/>
    <col min="497" max="497" width="10.140625" customWidth="1"/>
    <col min="745" max="745" width="6.85546875" customWidth="1"/>
    <col min="746" max="746" width="6.7109375" customWidth="1"/>
    <col min="747" max="747" width="7.85546875" customWidth="1"/>
    <col min="748" max="748" width="6.5703125" customWidth="1"/>
    <col min="749" max="749" width="59.85546875" customWidth="1"/>
    <col min="750" max="750" width="12.28515625" customWidth="1"/>
    <col min="751" max="751" width="10.85546875" customWidth="1"/>
    <col min="752" max="752" width="12" customWidth="1"/>
    <col min="753" max="753" width="10.140625" customWidth="1"/>
    <col min="1001" max="1001" width="6.85546875" customWidth="1"/>
    <col min="1002" max="1002" width="6.7109375" customWidth="1"/>
    <col min="1003" max="1003" width="7.85546875" customWidth="1"/>
    <col min="1004" max="1004" width="6.5703125" customWidth="1"/>
    <col min="1005" max="1005" width="59.85546875" customWidth="1"/>
    <col min="1006" max="1006" width="12.28515625" customWidth="1"/>
    <col min="1007" max="1007" width="10.85546875" customWidth="1"/>
    <col min="1008" max="1008" width="12" customWidth="1"/>
    <col min="1009" max="1009" width="10.140625" customWidth="1"/>
    <col min="1257" max="1257" width="6.85546875" customWidth="1"/>
    <col min="1258" max="1258" width="6.7109375" customWidth="1"/>
    <col min="1259" max="1259" width="7.85546875" customWidth="1"/>
    <col min="1260" max="1260" width="6.5703125" customWidth="1"/>
    <col min="1261" max="1261" width="59.85546875" customWidth="1"/>
    <col min="1262" max="1262" width="12.28515625" customWidth="1"/>
    <col min="1263" max="1263" width="10.85546875" customWidth="1"/>
    <col min="1264" max="1264" width="12" customWidth="1"/>
    <col min="1265" max="1265" width="10.140625" customWidth="1"/>
    <col min="1513" max="1513" width="6.85546875" customWidth="1"/>
    <col min="1514" max="1514" width="6.7109375" customWidth="1"/>
    <col min="1515" max="1515" width="7.85546875" customWidth="1"/>
    <col min="1516" max="1516" width="6.5703125" customWidth="1"/>
    <col min="1517" max="1517" width="59.85546875" customWidth="1"/>
    <col min="1518" max="1518" width="12.28515625" customWidth="1"/>
    <col min="1519" max="1519" width="10.85546875" customWidth="1"/>
    <col min="1520" max="1520" width="12" customWidth="1"/>
    <col min="1521" max="1521" width="10.140625" customWidth="1"/>
    <col min="1769" max="1769" width="6.85546875" customWidth="1"/>
    <col min="1770" max="1770" width="6.7109375" customWidth="1"/>
    <col min="1771" max="1771" width="7.85546875" customWidth="1"/>
    <col min="1772" max="1772" width="6.5703125" customWidth="1"/>
    <col min="1773" max="1773" width="59.85546875" customWidth="1"/>
    <col min="1774" max="1774" width="12.28515625" customWidth="1"/>
    <col min="1775" max="1775" width="10.85546875" customWidth="1"/>
    <col min="1776" max="1776" width="12" customWidth="1"/>
    <col min="1777" max="1777" width="10.140625" customWidth="1"/>
    <col min="2025" max="2025" width="6.85546875" customWidth="1"/>
    <col min="2026" max="2026" width="6.7109375" customWidth="1"/>
    <col min="2027" max="2027" width="7.85546875" customWidth="1"/>
    <col min="2028" max="2028" width="6.5703125" customWidth="1"/>
    <col min="2029" max="2029" width="59.85546875" customWidth="1"/>
    <col min="2030" max="2030" width="12.28515625" customWidth="1"/>
    <col min="2031" max="2031" width="10.85546875" customWidth="1"/>
    <col min="2032" max="2032" width="12" customWidth="1"/>
    <col min="2033" max="2033" width="10.140625" customWidth="1"/>
    <col min="2281" max="2281" width="6.85546875" customWidth="1"/>
    <col min="2282" max="2282" width="6.7109375" customWidth="1"/>
    <col min="2283" max="2283" width="7.85546875" customWidth="1"/>
    <col min="2284" max="2284" width="6.5703125" customWidth="1"/>
    <col min="2285" max="2285" width="59.85546875" customWidth="1"/>
    <col min="2286" max="2286" width="12.28515625" customWidth="1"/>
    <col min="2287" max="2287" width="10.85546875" customWidth="1"/>
    <col min="2288" max="2288" width="12" customWidth="1"/>
    <col min="2289" max="2289" width="10.140625" customWidth="1"/>
    <col min="2537" max="2537" width="6.85546875" customWidth="1"/>
    <col min="2538" max="2538" width="6.7109375" customWidth="1"/>
    <col min="2539" max="2539" width="7.85546875" customWidth="1"/>
    <col min="2540" max="2540" width="6.5703125" customWidth="1"/>
    <col min="2541" max="2541" width="59.85546875" customWidth="1"/>
    <col min="2542" max="2542" width="12.28515625" customWidth="1"/>
    <col min="2543" max="2543" width="10.85546875" customWidth="1"/>
    <col min="2544" max="2544" width="12" customWidth="1"/>
    <col min="2545" max="2545" width="10.140625" customWidth="1"/>
    <col min="2793" max="2793" width="6.85546875" customWidth="1"/>
    <col min="2794" max="2794" width="6.7109375" customWidth="1"/>
    <col min="2795" max="2795" width="7.85546875" customWidth="1"/>
    <col min="2796" max="2796" width="6.5703125" customWidth="1"/>
    <col min="2797" max="2797" width="59.85546875" customWidth="1"/>
    <col min="2798" max="2798" width="12.28515625" customWidth="1"/>
    <col min="2799" max="2799" width="10.85546875" customWidth="1"/>
    <col min="2800" max="2800" width="12" customWidth="1"/>
    <col min="2801" max="2801" width="10.140625" customWidth="1"/>
    <col min="3049" max="3049" width="6.85546875" customWidth="1"/>
    <col min="3050" max="3050" width="6.7109375" customWidth="1"/>
    <col min="3051" max="3051" width="7.85546875" customWidth="1"/>
    <col min="3052" max="3052" width="6.5703125" customWidth="1"/>
    <col min="3053" max="3053" width="59.85546875" customWidth="1"/>
    <col min="3054" max="3054" width="12.28515625" customWidth="1"/>
    <col min="3055" max="3055" width="10.85546875" customWidth="1"/>
    <col min="3056" max="3056" width="12" customWidth="1"/>
    <col min="3057" max="3057" width="10.140625" customWidth="1"/>
    <col min="3305" max="3305" width="6.85546875" customWidth="1"/>
    <col min="3306" max="3306" width="6.7109375" customWidth="1"/>
    <col min="3307" max="3307" width="7.85546875" customWidth="1"/>
    <col min="3308" max="3308" width="6.5703125" customWidth="1"/>
    <col min="3309" max="3309" width="59.85546875" customWidth="1"/>
    <col min="3310" max="3310" width="12.28515625" customWidth="1"/>
    <col min="3311" max="3311" width="10.85546875" customWidth="1"/>
    <col min="3312" max="3312" width="12" customWidth="1"/>
    <col min="3313" max="3313" width="10.140625" customWidth="1"/>
    <col min="3561" max="3561" width="6.85546875" customWidth="1"/>
    <col min="3562" max="3562" width="6.7109375" customWidth="1"/>
    <col min="3563" max="3563" width="7.85546875" customWidth="1"/>
    <col min="3564" max="3564" width="6.5703125" customWidth="1"/>
    <col min="3565" max="3565" width="59.85546875" customWidth="1"/>
    <col min="3566" max="3566" width="12.28515625" customWidth="1"/>
    <col min="3567" max="3567" width="10.85546875" customWidth="1"/>
    <col min="3568" max="3568" width="12" customWidth="1"/>
    <col min="3569" max="3569" width="10.140625" customWidth="1"/>
    <col min="3817" max="3817" width="6.85546875" customWidth="1"/>
    <col min="3818" max="3818" width="6.7109375" customWidth="1"/>
    <col min="3819" max="3819" width="7.85546875" customWidth="1"/>
    <col min="3820" max="3820" width="6.5703125" customWidth="1"/>
    <col min="3821" max="3821" width="59.85546875" customWidth="1"/>
    <col min="3822" max="3822" width="12.28515625" customWidth="1"/>
    <col min="3823" max="3823" width="10.85546875" customWidth="1"/>
    <col min="3824" max="3824" width="12" customWidth="1"/>
    <col min="3825" max="3825" width="10.140625" customWidth="1"/>
    <col min="4073" max="4073" width="6.85546875" customWidth="1"/>
    <col min="4074" max="4074" width="6.7109375" customWidth="1"/>
    <col min="4075" max="4075" width="7.85546875" customWidth="1"/>
    <col min="4076" max="4076" width="6.5703125" customWidth="1"/>
    <col min="4077" max="4077" width="59.85546875" customWidth="1"/>
    <col min="4078" max="4078" width="12.28515625" customWidth="1"/>
    <col min="4079" max="4079" width="10.85546875" customWidth="1"/>
    <col min="4080" max="4080" width="12" customWidth="1"/>
    <col min="4081" max="4081" width="10.140625" customWidth="1"/>
    <col min="4329" max="4329" width="6.85546875" customWidth="1"/>
    <col min="4330" max="4330" width="6.7109375" customWidth="1"/>
    <col min="4331" max="4331" width="7.85546875" customWidth="1"/>
    <col min="4332" max="4332" width="6.5703125" customWidth="1"/>
    <col min="4333" max="4333" width="59.85546875" customWidth="1"/>
    <col min="4334" max="4334" width="12.28515625" customWidth="1"/>
    <col min="4335" max="4335" width="10.85546875" customWidth="1"/>
    <col min="4336" max="4336" width="12" customWidth="1"/>
    <col min="4337" max="4337" width="10.140625" customWidth="1"/>
    <col min="4585" max="4585" width="6.85546875" customWidth="1"/>
    <col min="4586" max="4586" width="6.7109375" customWidth="1"/>
    <col min="4587" max="4587" width="7.85546875" customWidth="1"/>
    <col min="4588" max="4588" width="6.5703125" customWidth="1"/>
    <col min="4589" max="4589" width="59.85546875" customWidth="1"/>
    <col min="4590" max="4590" width="12.28515625" customWidth="1"/>
    <col min="4591" max="4591" width="10.85546875" customWidth="1"/>
    <col min="4592" max="4592" width="12" customWidth="1"/>
    <col min="4593" max="4593" width="10.140625" customWidth="1"/>
    <col min="4841" max="4841" width="6.85546875" customWidth="1"/>
    <col min="4842" max="4842" width="6.7109375" customWidth="1"/>
    <col min="4843" max="4843" width="7.85546875" customWidth="1"/>
    <col min="4844" max="4844" width="6.5703125" customWidth="1"/>
    <col min="4845" max="4845" width="59.85546875" customWidth="1"/>
    <col min="4846" max="4846" width="12.28515625" customWidth="1"/>
    <col min="4847" max="4847" width="10.85546875" customWidth="1"/>
    <col min="4848" max="4848" width="12" customWidth="1"/>
    <col min="4849" max="4849" width="10.140625" customWidth="1"/>
    <col min="5097" max="5097" width="6.85546875" customWidth="1"/>
    <col min="5098" max="5098" width="6.7109375" customWidth="1"/>
    <col min="5099" max="5099" width="7.85546875" customWidth="1"/>
    <col min="5100" max="5100" width="6.5703125" customWidth="1"/>
    <col min="5101" max="5101" width="59.85546875" customWidth="1"/>
    <col min="5102" max="5102" width="12.28515625" customWidth="1"/>
    <col min="5103" max="5103" width="10.85546875" customWidth="1"/>
    <col min="5104" max="5104" width="12" customWidth="1"/>
    <col min="5105" max="5105" width="10.140625" customWidth="1"/>
    <col min="5353" max="5353" width="6.85546875" customWidth="1"/>
    <col min="5354" max="5354" width="6.7109375" customWidth="1"/>
    <col min="5355" max="5355" width="7.85546875" customWidth="1"/>
    <col min="5356" max="5356" width="6.5703125" customWidth="1"/>
    <col min="5357" max="5357" width="59.85546875" customWidth="1"/>
    <col min="5358" max="5358" width="12.28515625" customWidth="1"/>
    <col min="5359" max="5359" width="10.85546875" customWidth="1"/>
    <col min="5360" max="5360" width="12" customWidth="1"/>
    <col min="5361" max="5361" width="10.140625" customWidth="1"/>
    <col min="5609" max="5609" width="6.85546875" customWidth="1"/>
    <col min="5610" max="5610" width="6.7109375" customWidth="1"/>
    <col min="5611" max="5611" width="7.85546875" customWidth="1"/>
    <col min="5612" max="5612" width="6.5703125" customWidth="1"/>
    <col min="5613" max="5613" width="59.85546875" customWidth="1"/>
    <col min="5614" max="5614" width="12.28515625" customWidth="1"/>
    <col min="5615" max="5615" width="10.85546875" customWidth="1"/>
    <col min="5616" max="5616" width="12" customWidth="1"/>
    <col min="5617" max="5617" width="10.140625" customWidth="1"/>
    <col min="5865" max="5865" width="6.85546875" customWidth="1"/>
    <col min="5866" max="5866" width="6.7109375" customWidth="1"/>
    <col min="5867" max="5867" width="7.85546875" customWidth="1"/>
    <col min="5868" max="5868" width="6.5703125" customWidth="1"/>
    <col min="5869" max="5869" width="59.85546875" customWidth="1"/>
    <col min="5870" max="5870" width="12.28515625" customWidth="1"/>
    <col min="5871" max="5871" width="10.85546875" customWidth="1"/>
    <col min="5872" max="5872" width="12" customWidth="1"/>
    <col min="5873" max="5873" width="10.140625" customWidth="1"/>
    <col min="6121" max="6121" width="6.85546875" customWidth="1"/>
    <col min="6122" max="6122" width="6.7109375" customWidth="1"/>
    <col min="6123" max="6123" width="7.85546875" customWidth="1"/>
    <col min="6124" max="6124" width="6.5703125" customWidth="1"/>
    <col min="6125" max="6125" width="59.85546875" customWidth="1"/>
    <col min="6126" max="6126" width="12.28515625" customWidth="1"/>
    <col min="6127" max="6127" width="10.85546875" customWidth="1"/>
    <col min="6128" max="6128" width="12" customWidth="1"/>
    <col min="6129" max="6129" width="10.140625" customWidth="1"/>
    <col min="6377" max="6377" width="6.85546875" customWidth="1"/>
    <col min="6378" max="6378" width="6.7109375" customWidth="1"/>
    <col min="6379" max="6379" width="7.85546875" customWidth="1"/>
    <col min="6380" max="6380" width="6.5703125" customWidth="1"/>
    <col min="6381" max="6381" width="59.85546875" customWidth="1"/>
    <col min="6382" max="6382" width="12.28515625" customWidth="1"/>
    <col min="6383" max="6383" width="10.85546875" customWidth="1"/>
    <col min="6384" max="6384" width="12" customWidth="1"/>
    <col min="6385" max="6385" width="10.140625" customWidth="1"/>
    <col min="6633" max="6633" width="6.85546875" customWidth="1"/>
    <col min="6634" max="6634" width="6.7109375" customWidth="1"/>
    <col min="6635" max="6635" width="7.85546875" customWidth="1"/>
    <col min="6636" max="6636" width="6.5703125" customWidth="1"/>
    <col min="6637" max="6637" width="59.85546875" customWidth="1"/>
    <col min="6638" max="6638" width="12.28515625" customWidth="1"/>
    <col min="6639" max="6639" width="10.85546875" customWidth="1"/>
    <col min="6640" max="6640" width="12" customWidth="1"/>
    <col min="6641" max="6641" width="10.140625" customWidth="1"/>
    <col min="6889" max="6889" width="6.85546875" customWidth="1"/>
    <col min="6890" max="6890" width="6.7109375" customWidth="1"/>
    <col min="6891" max="6891" width="7.85546875" customWidth="1"/>
    <col min="6892" max="6892" width="6.5703125" customWidth="1"/>
    <col min="6893" max="6893" width="59.85546875" customWidth="1"/>
    <col min="6894" max="6894" width="12.28515625" customWidth="1"/>
    <col min="6895" max="6895" width="10.85546875" customWidth="1"/>
    <col min="6896" max="6896" width="12" customWidth="1"/>
    <col min="6897" max="6897" width="10.140625" customWidth="1"/>
    <col min="7145" max="7145" width="6.85546875" customWidth="1"/>
    <col min="7146" max="7146" width="6.7109375" customWidth="1"/>
    <col min="7147" max="7147" width="7.85546875" customWidth="1"/>
    <col min="7148" max="7148" width="6.5703125" customWidth="1"/>
    <col min="7149" max="7149" width="59.85546875" customWidth="1"/>
    <col min="7150" max="7150" width="12.28515625" customWidth="1"/>
    <col min="7151" max="7151" width="10.85546875" customWidth="1"/>
    <col min="7152" max="7152" width="12" customWidth="1"/>
    <col min="7153" max="7153" width="10.140625" customWidth="1"/>
    <col min="7401" max="7401" width="6.85546875" customWidth="1"/>
    <col min="7402" max="7402" width="6.7109375" customWidth="1"/>
    <col min="7403" max="7403" width="7.85546875" customWidth="1"/>
    <col min="7404" max="7404" width="6.5703125" customWidth="1"/>
    <col min="7405" max="7405" width="59.85546875" customWidth="1"/>
    <col min="7406" max="7406" width="12.28515625" customWidth="1"/>
    <col min="7407" max="7407" width="10.85546875" customWidth="1"/>
    <col min="7408" max="7408" width="12" customWidth="1"/>
    <col min="7409" max="7409" width="10.140625" customWidth="1"/>
    <col min="7657" max="7657" width="6.85546875" customWidth="1"/>
    <col min="7658" max="7658" width="6.7109375" customWidth="1"/>
    <col min="7659" max="7659" width="7.85546875" customWidth="1"/>
    <col min="7660" max="7660" width="6.5703125" customWidth="1"/>
    <col min="7661" max="7661" width="59.85546875" customWidth="1"/>
    <col min="7662" max="7662" width="12.28515625" customWidth="1"/>
    <col min="7663" max="7663" width="10.85546875" customWidth="1"/>
    <col min="7664" max="7664" width="12" customWidth="1"/>
    <col min="7665" max="7665" width="10.140625" customWidth="1"/>
    <col min="7913" max="7913" width="6.85546875" customWidth="1"/>
    <col min="7914" max="7914" width="6.7109375" customWidth="1"/>
    <col min="7915" max="7915" width="7.85546875" customWidth="1"/>
    <col min="7916" max="7916" width="6.5703125" customWidth="1"/>
    <col min="7917" max="7917" width="59.85546875" customWidth="1"/>
    <col min="7918" max="7918" width="12.28515625" customWidth="1"/>
    <col min="7919" max="7919" width="10.85546875" customWidth="1"/>
    <col min="7920" max="7920" width="12" customWidth="1"/>
    <col min="7921" max="7921" width="10.140625" customWidth="1"/>
    <col min="8169" max="8169" width="6.85546875" customWidth="1"/>
    <col min="8170" max="8170" width="6.7109375" customWidth="1"/>
    <col min="8171" max="8171" width="7.85546875" customWidth="1"/>
    <col min="8172" max="8172" width="6.5703125" customWidth="1"/>
    <col min="8173" max="8173" width="59.85546875" customWidth="1"/>
    <col min="8174" max="8174" width="12.28515625" customWidth="1"/>
    <col min="8175" max="8175" width="10.85546875" customWidth="1"/>
    <col min="8176" max="8176" width="12" customWidth="1"/>
    <col min="8177" max="8177" width="10.140625" customWidth="1"/>
    <col min="8425" max="8425" width="6.85546875" customWidth="1"/>
    <col min="8426" max="8426" width="6.7109375" customWidth="1"/>
    <col min="8427" max="8427" width="7.85546875" customWidth="1"/>
    <col min="8428" max="8428" width="6.5703125" customWidth="1"/>
    <col min="8429" max="8429" width="59.85546875" customWidth="1"/>
    <col min="8430" max="8430" width="12.28515625" customWidth="1"/>
    <col min="8431" max="8431" width="10.85546875" customWidth="1"/>
    <col min="8432" max="8432" width="12" customWidth="1"/>
    <col min="8433" max="8433" width="10.140625" customWidth="1"/>
    <col min="8681" max="8681" width="6.85546875" customWidth="1"/>
    <col min="8682" max="8682" width="6.7109375" customWidth="1"/>
    <col min="8683" max="8683" width="7.85546875" customWidth="1"/>
    <col min="8684" max="8684" width="6.5703125" customWidth="1"/>
    <col min="8685" max="8685" width="59.85546875" customWidth="1"/>
    <col min="8686" max="8686" width="12.28515625" customWidth="1"/>
    <col min="8687" max="8687" width="10.85546875" customWidth="1"/>
    <col min="8688" max="8688" width="12" customWidth="1"/>
    <col min="8689" max="8689" width="10.140625" customWidth="1"/>
    <col min="8937" max="8937" width="6.85546875" customWidth="1"/>
    <col min="8938" max="8938" width="6.7109375" customWidth="1"/>
    <col min="8939" max="8939" width="7.85546875" customWidth="1"/>
    <col min="8940" max="8940" width="6.5703125" customWidth="1"/>
    <col min="8941" max="8941" width="59.85546875" customWidth="1"/>
    <col min="8942" max="8942" width="12.28515625" customWidth="1"/>
    <col min="8943" max="8943" width="10.85546875" customWidth="1"/>
    <col min="8944" max="8944" width="12" customWidth="1"/>
    <col min="8945" max="8945" width="10.140625" customWidth="1"/>
    <col min="9193" max="9193" width="6.85546875" customWidth="1"/>
    <col min="9194" max="9194" width="6.7109375" customWidth="1"/>
    <col min="9195" max="9195" width="7.85546875" customWidth="1"/>
    <col min="9196" max="9196" width="6.5703125" customWidth="1"/>
    <col min="9197" max="9197" width="59.85546875" customWidth="1"/>
    <col min="9198" max="9198" width="12.28515625" customWidth="1"/>
    <col min="9199" max="9199" width="10.85546875" customWidth="1"/>
    <col min="9200" max="9200" width="12" customWidth="1"/>
    <col min="9201" max="9201" width="10.140625" customWidth="1"/>
    <col min="9449" max="9449" width="6.85546875" customWidth="1"/>
    <col min="9450" max="9450" width="6.7109375" customWidth="1"/>
    <col min="9451" max="9451" width="7.85546875" customWidth="1"/>
    <col min="9452" max="9452" width="6.5703125" customWidth="1"/>
    <col min="9453" max="9453" width="59.85546875" customWidth="1"/>
    <col min="9454" max="9454" width="12.28515625" customWidth="1"/>
    <col min="9455" max="9455" width="10.85546875" customWidth="1"/>
    <col min="9456" max="9456" width="12" customWidth="1"/>
    <col min="9457" max="9457" width="10.140625" customWidth="1"/>
    <col min="9705" max="9705" width="6.85546875" customWidth="1"/>
    <col min="9706" max="9706" width="6.7109375" customWidth="1"/>
    <col min="9707" max="9707" width="7.85546875" customWidth="1"/>
    <col min="9708" max="9708" width="6.5703125" customWidth="1"/>
    <col min="9709" max="9709" width="59.85546875" customWidth="1"/>
    <col min="9710" max="9710" width="12.28515625" customWidth="1"/>
    <col min="9711" max="9711" width="10.85546875" customWidth="1"/>
    <col min="9712" max="9712" width="12" customWidth="1"/>
    <col min="9713" max="9713" width="10.140625" customWidth="1"/>
    <col min="9961" max="9961" width="6.85546875" customWidth="1"/>
    <col min="9962" max="9962" width="6.7109375" customWidth="1"/>
    <col min="9963" max="9963" width="7.85546875" customWidth="1"/>
    <col min="9964" max="9964" width="6.5703125" customWidth="1"/>
    <col min="9965" max="9965" width="59.85546875" customWidth="1"/>
    <col min="9966" max="9966" width="12.28515625" customWidth="1"/>
    <col min="9967" max="9967" width="10.85546875" customWidth="1"/>
    <col min="9968" max="9968" width="12" customWidth="1"/>
    <col min="9969" max="9969" width="10.140625" customWidth="1"/>
    <col min="10217" max="10217" width="6.85546875" customWidth="1"/>
    <col min="10218" max="10218" width="6.7109375" customWidth="1"/>
    <col min="10219" max="10219" width="7.85546875" customWidth="1"/>
    <col min="10220" max="10220" width="6.5703125" customWidth="1"/>
    <col min="10221" max="10221" width="59.85546875" customWidth="1"/>
    <col min="10222" max="10222" width="12.28515625" customWidth="1"/>
    <col min="10223" max="10223" width="10.85546875" customWidth="1"/>
    <col min="10224" max="10224" width="12" customWidth="1"/>
    <col min="10225" max="10225" width="10.140625" customWidth="1"/>
    <col min="10473" max="10473" width="6.85546875" customWidth="1"/>
    <col min="10474" max="10474" width="6.7109375" customWidth="1"/>
    <col min="10475" max="10475" width="7.85546875" customWidth="1"/>
    <col min="10476" max="10476" width="6.5703125" customWidth="1"/>
    <col min="10477" max="10477" width="59.85546875" customWidth="1"/>
    <col min="10478" max="10478" width="12.28515625" customWidth="1"/>
    <col min="10479" max="10479" width="10.85546875" customWidth="1"/>
    <col min="10480" max="10480" width="12" customWidth="1"/>
    <col min="10481" max="10481" width="10.140625" customWidth="1"/>
    <col min="10729" max="10729" width="6.85546875" customWidth="1"/>
    <col min="10730" max="10730" width="6.7109375" customWidth="1"/>
    <col min="10731" max="10731" width="7.85546875" customWidth="1"/>
    <col min="10732" max="10732" width="6.5703125" customWidth="1"/>
    <col min="10733" max="10733" width="59.85546875" customWidth="1"/>
    <col min="10734" max="10734" width="12.28515625" customWidth="1"/>
    <col min="10735" max="10735" width="10.85546875" customWidth="1"/>
    <col min="10736" max="10736" width="12" customWidth="1"/>
    <col min="10737" max="10737" width="10.140625" customWidth="1"/>
    <col min="10985" max="10985" width="6.85546875" customWidth="1"/>
    <col min="10986" max="10986" width="6.7109375" customWidth="1"/>
    <col min="10987" max="10987" width="7.85546875" customWidth="1"/>
    <col min="10988" max="10988" width="6.5703125" customWidth="1"/>
    <col min="10989" max="10989" width="59.85546875" customWidth="1"/>
    <col min="10990" max="10990" width="12.28515625" customWidth="1"/>
    <col min="10991" max="10991" width="10.85546875" customWidth="1"/>
    <col min="10992" max="10992" width="12" customWidth="1"/>
    <col min="10993" max="10993" width="10.140625" customWidth="1"/>
    <col min="11241" max="11241" width="6.85546875" customWidth="1"/>
    <col min="11242" max="11242" width="6.7109375" customWidth="1"/>
    <col min="11243" max="11243" width="7.85546875" customWidth="1"/>
    <col min="11244" max="11244" width="6.5703125" customWidth="1"/>
    <col min="11245" max="11245" width="59.85546875" customWidth="1"/>
    <col min="11246" max="11246" width="12.28515625" customWidth="1"/>
    <col min="11247" max="11247" width="10.85546875" customWidth="1"/>
    <col min="11248" max="11248" width="12" customWidth="1"/>
    <col min="11249" max="11249" width="10.140625" customWidth="1"/>
    <col min="11497" max="11497" width="6.85546875" customWidth="1"/>
    <col min="11498" max="11498" width="6.7109375" customWidth="1"/>
    <col min="11499" max="11499" width="7.85546875" customWidth="1"/>
    <col min="11500" max="11500" width="6.5703125" customWidth="1"/>
    <col min="11501" max="11501" width="59.85546875" customWidth="1"/>
    <col min="11502" max="11502" width="12.28515625" customWidth="1"/>
    <col min="11503" max="11503" width="10.85546875" customWidth="1"/>
    <col min="11504" max="11504" width="12" customWidth="1"/>
    <col min="11505" max="11505" width="10.140625" customWidth="1"/>
    <col min="11753" max="11753" width="6.85546875" customWidth="1"/>
    <col min="11754" max="11754" width="6.7109375" customWidth="1"/>
    <col min="11755" max="11755" width="7.85546875" customWidth="1"/>
    <col min="11756" max="11756" width="6.5703125" customWidth="1"/>
    <col min="11757" max="11757" width="59.85546875" customWidth="1"/>
    <col min="11758" max="11758" width="12.28515625" customWidth="1"/>
    <col min="11759" max="11759" width="10.85546875" customWidth="1"/>
    <col min="11760" max="11760" width="12" customWidth="1"/>
    <col min="11761" max="11761" width="10.140625" customWidth="1"/>
    <col min="12009" max="12009" width="6.85546875" customWidth="1"/>
    <col min="12010" max="12010" width="6.7109375" customWidth="1"/>
    <col min="12011" max="12011" width="7.85546875" customWidth="1"/>
    <col min="12012" max="12012" width="6.5703125" customWidth="1"/>
    <col min="12013" max="12013" width="59.85546875" customWidth="1"/>
    <col min="12014" max="12014" width="12.28515625" customWidth="1"/>
    <col min="12015" max="12015" width="10.85546875" customWidth="1"/>
    <col min="12016" max="12016" width="12" customWidth="1"/>
    <col min="12017" max="12017" width="10.140625" customWidth="1"/>
    <col min="12265" max="12265" width="6.85546875" customWidth="1"/>
    <col min="12266" max="12266" width="6.7109375" customWidth="1"/>
    <col min="12267" max="12267" width="7.85546875" customWidth="1"/>
    <col min="12268" max="12268" width="6.5703125" customWidth="1"/>
    <col min="12269" max="12269" width="59.85546875" customWidth="1"/>
    <col min="12270" max="12270" width="12.28515625" customWidth="1"/>
    <col min="12271" max="12271" width="10.85546875" customWidth="1"/>
    <col min="12272" max="12272" width="12" customWidth="1"/>
    <col min="12273" max="12273" width="10.140625" customWidth="1"/>
    <col min="12521" max="12521" width="6.85546875" customWidth="1"/>
    <col min="12522" max="12522" width="6.7109375" customWidth="1"/>
    <col min="12523" max="12523" width="7.85546875" customWidth="1"/>
    <col min="12524" max="12524" width="6.5703125" customWidth="1"/>
    <col min="12525" max="12525" width="59.85546875" customWidth="1"/>
    <col min="12526" max="12526" width="12.28515625" customWidth="1"/>
    <col min="12527" max="12527" width="10.85546875" customWidth="1"/>
    <col min="12528" max="12528" width="12" customWidth="1"/>
    <col min="12529" max="12529" width="10.140625" customWidth="1"/>
    <col min="12777" max="12777" width="6.85546875" customWidth="1"/>
    <col min="12778" max="12778" width="6.7109375" customWidth="1"/>
    <col min="12779" max="12779" width="7.85546875" customWidth="1"/>
    <col min="12780" max="12780" width="6.5703125" customWidth="1"/>
    <col min="12781" max="12781" width="59.85546875" customWidth="1"/>
    <col min="12782" max="12782" width="12.28515625" customWidth="1"/>
    <col min="12783" max="12783" width="10.85546875" customWidth="1"/>
    <col min="12784" max="12784" width="12" customWidth="1"/>
    <col min="12785" max="12785" width="10.140625" customWidth="1"/>
    <col min="13033" max="13033" width="6.85546875" customWidth="1"/>
    <col min="13034" max="13034" width="6.7109375" customWidth="1"/>
    <col min="13035" max="13035" width="7.85546875" customWidth="1"/>
    <col min="13036" max="13036" width="6.5703125" customWidth="1"/>
    <col min="13037" max="13037" width="59.85546875" customWidth="1"/>
    <col min="13038" max="13038" width="12.28515625" customWidth="1"/>
    <col min="13039" max="13039" width="10.85546875" customWidth="1"/>
    <col min="13040" max="13040" width="12" customWidth="1"/>
    <col min="13041" max="13041" width="10.140625" customWidth="1"/>
    <col min="13289" max="13289" width="6.85546875" customWidth="1"/>
    <col min="13290" max="13290" width="6.7109375" customWidth="1"/>
    <col min="13291" max="13291" width="7.85546875" customWidth="1"/>
    <col min="13292" max="13292" width="6.5703125" customWidth="1"/>
    <col min="13293" max="13293" width="59.85546875" customWidth="1"/>
    <col min="13294" max="13294" width="12.28515625" customWidth="1"/>
    <col min="13295" max="13295" width="10.85546875" customWidth="1"/>
    <col min="13296" max="13296" width="12" customWidth="1"/>
    <col min="13297" max="13297" width="10.140625" customWidth="1"/>
    <col min="13545" max="13545" width="6.85546875" customWidth="1"/>
    <col min="13546" max="13546" width="6.7109375" customWidth="1"/>
    <col min="13547" max="13547" width="7.85546875" customWidth="1"/>
    <col min="13548" max="13548" width="6.5703125" customWidth="1"/>
    <col min="13549" max="13549" width="59.85546875" customWidth="1"/>
    <col min="13550" max="13550" width="12.28515625" customWidth="1"/>
    <col min="13551" max="13551" width="10.85546875" customWidth="1"/>
    <col min="13552" max="13552" width="12" customWidth="1"/>
    <col min="13553" max="13553" width="10.140625" customWidth="1"/>
    <col min="13801" max="13801" width="6.85546875" customWidth="1"/>
    <col min="13802" max="13802" width="6.7109375" customWidth="1"/>
    <col min="13803" max="13803" width="7.85546875" customWidth="1"/>
    <col min="13804" max="13804" width="6.5703125" customWidth="1"/>
    <col min="13805" max="13805" width="59.85546875" customWidth="1"/>
    <col min="13806" max="13806" width="12.28515625" customWidth="1"/>
    <col min="13807" max="13807" width="10.85546875" customWidth="1"/>
    <col min="13808" max="13808" width="12" customWidth="1"/>
    <col min="13809" max="13809" width="10.140625" customWidth="1"/>
    <col min="14057" max="14057" width="6.85546875" customWidth="1"/>
    <col min="14058" max="14058" width="6.7109375" customWidth="1"/>
    <col min="14059" max="14059" width="7.85546875" customWidth="1"/>
    <col min="14060" max="14060" width="6.5703125" customWidth="1"/>
    <col min="14061" max="14061" width="59.85546875" customWidth="1"/>
    <col min="14062" max="14062" width="12.28515625" customWidth="1"/>
    <col min="14063" max="14063" width="10.85546875" customWidth="1"/>
    <col min="14064" max="14064" width="12" customWidth="1"/>
    <col min="14065" max="14065" width="10.140625" customWidth="1"/>
    <col min="14313" max="14313" width="6.85546875" customWidth="1"/>
    <col min="14314" max="14314" width="6.7109375" customWidth="1"/>
    <col min="14315" max="14315" width="7.85546875" customWidth="1"/>
    <col min="14316" max="14316" width="6.5703125" customWidth="1"/>
    <col min="14317" max="14317" width="59.85546875" customWidth="1"/>
    <col min="14318" max="14318" width="12.28515625" customWidth="1"/>
    <col min="14319" max="14319" width="10.85546875" customWidth="1"/>
    <col min="14320" max="14320" width="12" customWidth="1"/>
    <col min="14321" max="14321" width="10.140625" customWidth="1"/>
    <col min="14569" max="14569" width="6.85546875" customWidth="1"/>
    <col min="14570" max="14570" width="6.7109375" customWidth="1"/>
    <col min="14571" max="14571" width="7.85546875" customWidth="1"/>
    <col min="14572" max="14572" width="6.5703125" customWidth="1"/>
    <col min="14573" max="14573" width="59.85546875" customWidth="1"/>
    <col min="14574" max="14574" width="12.28515625" customWidth="1"/>
    <col min="14575" max="14575" width="10.85546875" customWidth="1"/>
    <col min="14576" max="14576" width="12" customWidth="1"/>
    <col min="14577" max="14577" width="10.140625" customWidth="1"/>
    <col min="14825" max="14825" width="6.85546875" customWidth="1"/>
    <col min="14826" max="14826" width="6.7109375" customWidth="1"/>
    <col min="14827" max="14827" width="7.85546875" customWidth="1"/>
    <col min="14828" max="14828" width="6.5703125" customWidth="1"/>
    <col min="14829" max="14829" width="59.85546875" customWidth="1"/>
    <col min="14830" max="14830" width="12.28515625" customWidth="1"/>
    <col min="14831" max="14831" width="10.85546875" customWidth="1"/>
    <col min="14832" max="14832" width="12" customWidth="1"/>
    <col min="14833" max="14833" width="10.140625" customWidth="1"/>
    <col min="15081" max="15081" width="6.85546875" customWidth="1"/>
    <col min="15082" max="15082" width="6.7109375" customWidth="1"/>
    <col min="15083" max="15083" width="7.85546875" customWidth="1"/>
    <col min="15084" max="15084" width="6.5703125" customWidth="1"/>
    <col min="15085" max="15085" width="59.85546875" customWidth="1"/>
    <col min="15086" max="15086" width="12.28515625" customWidth="1"/>
    <col min="15087" max="15087" width="10.85546875" customWidth="1"/>
    <col min="15088" max="15088" width="12" customWidth="1"/>
    <col min="15089" max="15089" width="10.140625" customWidth="1"/>
    <col min="15337" max="15337" width="6.85546875" customWidth="1"/>
    <col min="15338" max="15338" width="6.7109375" customWidth="1"/>
    <col min="15339" max="15339" width="7.85546875" customWidth="1"/>
    <col min="15340" max="15340" width="6.5703125" customWidth="1"/>
    <col min="15341" max="15341" width="59.85546875" customWidth="1"/>
    <col min="15342" max="15342" width="12.28515625" customWidth="1"/>
    <col min="15343" max="15343" width="10.85546875" customWidth="1"/>
    <col min="15344" max="15344" width="12" customWidth="1"/>
    <col min="15345" max="15345" width="10.140625" customWidth="1"/>
    <col min="15593" max="15593" width="6.85546875" customWidth="1"/>
    <col min="15594" max="15594" width="6.7109375" customWidth="1"/>
    <col min="15595" max="15595" width="7.85546875" customWidth="1"/>
    <col min="15596" max="15596" width="6.5703125" customWidth="1"/>
    <col min="15597" max="15597" width="59.85546875" customWidth="1"/>
    <col min="15598" max="15598" width="12.28515625" customWidth="1"/>
    <col min="15599" max="15599" width="10.85546875" customWidth="1"/>
    <col min="15600" max="15600" width="12" customWidth="1"/>
    <col min="15601" max="15601" width="10.140625" customWidth="1"/>
    <col min="15849" max="15849" width="6.85546875" customWidth="1"/>
    <col min="15850" max="15850" width="6.7109375" customWidth="1"/>
    <col min="15851" max="15851" width="7.85546875" customWidth="1"/>
    <col min="15852" max="15852" width="6.5703125" customWidth="1"/>
    <col min="15853" max="15853" width="59.85546875" customWidth="1"/>
    <col min="15854" max="15854" width="12.28515625" customWidth="1"/>
    <col min="15855" max="15855" width="10.85546875" customWidth="1"/>
    <col min="15856" max="15856" width="12" customWidth="1"/>
    <col min="15857" max="15857" width="10.140625" customWidth="1"/>
    <col min="16105" max="16105" width="6.85546875" customWidth="1"/>
    <col min="16106" max="16106" width="6.7109375" customWidth="1"/>
    <col min="16107" max="16107" width="7.85546875" customWidth="1"/>
    <col min="16108" max="16108" width="6.5703125" customWidth="1"/>
    <col min="16109" max="16109" width="59.85546875" customWidth="1"/>
    <col min="16110" max="16110" width="12.28515625" customWidth="1"/>
    <col min="16111" max="16111" width="10.85546875" customWidth="1"/>
    <col min="16112" max="16112" width="12" customWidth="1"/>
    <col min="16113" max="16113" width="10.140625" customWidth="1"/>
  </cols>
  <sheetData>
    <row r="3" spans="1:7" s="5" customFormat="1" ht="12.75">
      <c r="A3" s="1" t="s">
        <v>0</v>
      </c>
      <c r="B3" s="2"/>
      <c r="C3" s="2"/>
      <c r="D3" s="3"/>
      <c r="E3" s="4" t="s">
        <v>1</v>
      </c>
      <c r="F3" s="65"/>
      <c r="G3" s="65"/>
    </row>
    <row r="4" spans="1:7" s="5" customFormat="1" ht="66" customHeight="1">
      <c r="A4" s="6" t="s">
        <v>2</v>
      </c>
      <c r="B4" s="6" t="s">
        <v>3</v>
      </c>
      <c r="C4" s="6" t="s">
        <v>4</v>
      </c>
      <c r="D4" s="7" t="s">
        <v>5</v>
      </c>
      <c r="E4" s="8"/>
      <c r="F4" s="66" t="s">
        <v>381</v>
      </c>
      <c r="G4" s="66" t="s">
        <v>504</v>
      </c>
    </row>
    <row r="5" spans="1:7" s="5" customFormat="1" ht="12.75">
      <c r="A5" s="9" t="s">
        <v>6</v>
      </c>
      <c r="B5" s="9" t="s">
        <v>6</v>
      </c>
      <c r="C5" s="9"/>
      <c r="D5" s="7" t="s">
        <v>7</v>
      </c>
      <c r="E5" s="10"/>
      <c r="F5" s="67"/>
      <c r="G5" s="67"/>
    </row>
    <row r="6" spans="1:7" s="13" customFormat="1" ht="12.75">
      <c r="A6" s="41">
        <v>1</v>
      </c>
      <c r="B6" s="41">
        <v>2</v>
      </c>
      <c r="C6" s="41">
        <v>3</v>
      </c>
      <c r="D6" s="41">
        <v>4</v>
      </c>
      <c r="E6" s="42">
        <v>5</v>
      </c>
      <c r="F6" s="12">
        <v>6</v>
      </c>
      <c r="G6" s="12">
        <v>6</v>
      </c>
    </row>
    <row r="7" spans="1:7" s="17" customFormat="1" ht="12.75">
      <c r="A7" s="11"/>
      <c r="B7" s="14"/>
      <c r="C7" s="14"/>
      <c r="D7" s="15"/>
      <c r="E7" s="16" t="s">
        <v>8</v>
      </c>
      <c r="F7" s="68"/>
      <c r="G7" s="68"/>
    </row>
    <row r="8" spans="1:7" s="21" customFormat="1" ht="13.5">
      <c r="A8" s="18">
        <v>710000</v>
      </c>
      <c r="B8" s="18"/>
      <c r="C8" s="18"/>
      <c r="D8" s="19">
        <v>1</v>
      </c>
      <c r="E8" s="20" t="s">
        <v>9</v>
      </c>
      <c r="F8" s="69">
        <f t="shared" ref="F8" si="0">SUM(F9+F19+F27)</f>
        <v>7851000</v>
      </c>
      <c r="G8" s="69">
        <f t="shared" ref="G8" si="1">SUM(G9+G19+G27)</f>
        <v>10185000</v>
      </c>
    </row>
    <row r="9" spans="1:7" s="25" customFormat="1" ht="12.75">
      <c r="A9" s="22">
        <v>714100</v>
      </c>
      <c r="B9" s="22"/>
      <c r="C9" s="22"/>
      <c r="D9" s="23" t="s">
        <v>10</v>
      </c>
      <c r="E9" s="24" t="s">
        <v>11</v>
      </c>
      <c r="F9" s="70">
        <f t="shared" ref="F9:G9" si="2">SUM(F10+F14+F16)</f>
        <v>1388000</v>
      </c>
      <c r="G9" s="70">
        <f t="shared" si="2"/>
        <v>2270000</v>
      </c>
    </row>
    <row r="10" spans="1:7" s="25" customFormat="1" ht="12.75">
      <c r="A10" s="22"/>
      <c r="B10" s="22">
        <v>714110</v>
      </c>
      <c r="C10" s="22"/>
      <c r="D10" s="23" t="s">
        <v>12</v>
      </c>
      <c r="E10" s="24" t="s">
        <v>13</v>
      </c>
      <c r="F10" s="71">
        <f t="shared" ref="F10:G10" si="3">SUM(F11+F12+F13)</f>
        <v>323000</v>
      </c>
      <c r="G10" s="71">
        <f t="shared" si="3"/>
        <v>360000</v>
      </c>
    </row>
    <row r="11" spans="1:7" s="29" customFormat="1" ht="12.75">
      <c r="A11" s="26"/>
      <c r="B11" s="26"/>
      <c r="C11" s="26">
        <v>714111</v>
      </c>
      <c r="D11" s="27" t="s">
        <v>14</v>
      </c>
      <c r="E11" s="28" t="s">
        <v>15</v>
      </c>
      <c r="F11" s="72">
        <v>33000</v>
      </c>
      <c r="G11" s="72">
        <v>50000</v>
      </c>
    </row>
    <row r="12" spans="1:7" s="29" customFormat="1" ht="12.75">
      <c r="A12" s="26"/>
      <c r="B12" s="26"/>
      <c r="C12" s="26">
        <v>714112</v>
      </c>
      <c r="D12" s="27" t="s">
        <v>16</v>
      </c>
      <c r="E12" s="28" t="s">
        <v>17</v>
      </c>
      <c r="F12" s="72">
        <v>40000</v>
      </c>
      <c r="G12" s="72">
        <v>60000</v>
      </c>
    </row>
    <row r="13" spans="1:7" s="29" customFormat="1" ht="12.75">
      <c r="A13" s="26"/>
      <c r="B13" s="26"/>
      <c r="C13" s="26">
        <v>714113</v>
      </c>
      <c r="D13" s="27" t="s">
        <v>18</v>
      </c>
      <c r="E13" s="28" t="s">
        <v>19</v>
      </c>
      <c r="F13" s="72">
        <v>250000</v>
      </c>
      <c r="G13" s="72">
        <v>250000</v>
      </c>
    </row>
    <row r="14" spans="1:7" s="25" customFormat="1" ht="12.75">
      <c r="A14" s="22"/>
      <c r="B14" s="22">
        <v>714120</v>
      </c>
      <c r="C14" s="22"/>
      <c r="D14" s="23" t="s">
        <v>20</v>
      </c>
      <c r="E14" s="24" t="s">
        <v>21</v>
      </c>
      <c r="F14" s="70">
        <f t="shared" ref="F14:G14" si="4">SUM(F15)</f>
        <v>15000</v>
      </c>
      <c r="G14" s="70">
        <f t="shared" si="4"/>
        <v>40000</v>
      </c>
    </row>
    <row r="15" spans="1:7" s="29" customFormat="1" ht="12.75">
      <c r="A15" s="26"/>
      <c r="B15" s="26"/>
      <c r="C15" s="26">
        <v>714121</v>
      </c>
      <c r="D15" s="27" t="s">
        <v>22</v>
      </c>
      <c r="E15" s="28" t="s">
        <v>21</v>
      </c>
      <c r="F15" s="72">
        <v>15000</v>
      </c>
      <c r="G15" s="72">
        <v>40000</v>
      </c>
    </row>
    <row r="16" spans="1:7" s="25" customFormat="1" ht="12.75">
      <c r="A16" s="22"/>
      <c r="B16" s="22">
        <v>714130</v>
      </c>
      <c r="C16" s="22"/>
      <c r="D16" s="23" t="s">
        <v>23</v>
      </c>
      <c r="E16" s="24" t="s">
        <v>24</v>
      </c>
      <c r="F16" s="70">
        <f t="shared" ref="F16:G16" si="5">SUM(F17+F18)</f>
        <v>1050000</v>
      </c>
      <c r="G16" s="70">
        <f t="shared" si="5"/>
        <v>1870000</v>
      </c>
    </row>
    <row r="17" spans="1:7" s="29" customFormat="1" ht="12.75">
      <c r="A17" s="26"/>
      <c r="B17" s="26"/>
      <c r="C17" s="26">
        <v>714131</v>
      </c>
      <c r="D17" s="27" t="s">
        <v>25</v>
      </c>
      <c r="E17" s="28" t="s">
        <v>26</v>
      </c>
      <c r="F17" s="72">
        <v>350000</v>
      </c>
      <c r="G17" s="72">
        <v>770000</v>
      </c>
    </row>
    <row r="18" spans="1:7" s="29" customFormat="1" ht="12.75">
      <c r="A18" s="26"/>
      <c r="B18" s="26"/>
      <c r="C18" s="26">
        <v>714132</v>
      </c>
      <c r="D18" s="27" t="s">
        <v>27</v>
      </c>
      <c r="E18" s="28" t="s">
        <v>28</v>
      </c>
      <c r="F18" s="72">
        <v>700000</v>
      </c>
      <c r="G18" s="72">
        <v>1100000</v>
      </c>
    </row>
    <row r="19" spans="1:7" s="25" customFormat="1" ht="12.75">
      <c r="A19" s="22">
        <v>716100</v>
      </c>
      <c r="B19" s="22"/>
      <c r="C19" s="22"/>
      <c r="D19" s="23" t="s">
        <v>29</v>
      </c>
      <c r="E19" s="24" t="s">
        <v>30</v>
      </c>
      <c r="F19" s="70">
        <f t="shared" ref="F19:G19" si="6">SUM(F20)</f>
        <v>2070000</v>
      </c>
      <c r="G19" s="70">
        <f t="shared" si="6"/>
        <v>2600000</v>
      </c>
    </row>
    <row r="20" spans="1:7" s="25" customFormat="1" ht="12.75">
      <c r="A20" s="22"/>
      <c r="B20" s="22">
        <v>716110</v>
      </c>
      <c r="C20" s="22"/>
      <c r="D20" s="23" t="s">
        <v>31</v>
      </c>
      <c r="E20" s="24" t="s">
        <v>32</v>
      </c>
      <c r="F20" s="70">
        <f t="shared" ref="F20" si="7">SUM(F21:F26)</f>
        <v>2070000</v>
      </c>
      <c r="G20" s="70">
        <f t="shared" ref="G20" si="8">SUM(G21:G26)</f>
        <v>2600000</v>
      </c>
    </row>
    <row r="21" spans="1:7" s="29" customFormat="1" ht="12.75">
      <c r="A21" s="26"/>
      <c r="B21" s="26"/>
      <c r="C21" s="26">
        <v>716111</v>
      </c>
      <c r="D21" s="27" t="s">
        <v>33</v>
      </c>
      <c r="E21" s="28" t="s">
        <v>34</v>
      </c>
      <c r="F21" s="72">
        <v>1540000</v>
      </c>
      <c r="G21" s="72">
        <v>1940000</v>
      </c>
    </row>
    <row r="22" spans="1:7" s="29" customFormat="1" ht="12.75">
      <c r="A22" s="26"/>
      <c r="B22" s="26"/>
      <c r="C22" s="26">
        <v>716112</v>
      </c>
      <c r="D22" s="27" t="s">
        <v>35</v>
      </c>
      <c r="E22" s="28" t="s">
        <v>36</v>
      </c>
      <c r="F22" s="72">
        <v>190000</v>
      </c>
      <c r="G22" s="72">
        <v>230000</v>
      </c>
    </row>
    <row r="23" spans="1:7" s="29" customFormat="1" ht="12.75">
      <c r="A23" s="26"/>
      <c r="B23" s="26"/>
      <c r="C23" s="26">
        <v>716113</v>
      </c>
      <c r="D23" s="27" t="s">
        <v>37</v>
      </c>
      <c r="E23" s="28" t="s">
        <v>38</v>
      </c>
      <c r="F23" s="72">
        <v>10000</v>
      </c>
      <c r="G23" s="72">
        <v>20000</v>
      </c>
    </row>
    <row r="24" spans="1:7" s="29" customFormat="1" ht="12.75">
      <c r="A24" s="26"/>
      <c r="B24" s="26"/>
      <c r="C24" s="26">
        <v>716115</v>
      </c>
      <c r="D24" s="27" t="s">
        <v>39</v>
      </c>
      <c r="E24" s="28" t="s">
        <v>40</v>
      </c>
      <c r="F24" s="72">
        <v>100000</v>
      </c>
      <c r="G24" s="72">
        <v>100000</v>
      </c>
    </row>
    <row r="25" spans="1:7" s="29" customFormat="1" ht="12.75">
      <c r="A25" s="26"/>
      <c r="B25" s="26"/>
      <c r="C25" s="26">
        <v>716116</v>
      </c>
      <c r="D25" s="27" t="s">
        <v>41</v>
      </c>
      <c r="E25" s="28" t="s">
        <v>42</v>
      </c>
      <c r="F25" s="72">
        <v>110000</v>
      </c>
      <c r="G25" s="72">
        <v>140000</v>
      </c>
    </row>
    <row r="26" spans="1:7" s="29" customFormat="1" ht="12.75">
      <c r="A26" s="26"/>
      <c r="B26" s="26"/>
      <c r="C26" s="26">
        <v>716117</v>
      </c>
      <c r="D26" s="27" t="s">
        <v>43</v>
      </c>
      <c r="E26" s="28" t="s">
        <v>44</v>
      </c>
      <c r="F26" s="72">
        <v>120000</v>
      </c>
      <c r="G26" s="72">
        <v>170000</v>
      </c>
    </row>
    <row r="27" spans="1:7" s="25" customFormat="1" ht="12.75">
      <c r="A27" s="22">
        <v>717100</v>
      </c>
      <c r="B27" s="22"/>
      <c r="C27" s="22"/>
      <c r="D27" s="23" t="s">
        <v>45</v>
      </c>
      <c r="E27" s="24" t="s">
        <v>46</v>
      </c>
      <c r="F27" s="70">
        <f>SUM(F30+F32+F28)</f>
        <v>4393000</v>
      </c>
      <c r="G27" s="70">
        <f>SUM(G30+G32+G28)</f>
        <v>5315000</v>
      </c>
    </row>
    <row r="28" spans="1:7" s="25" customFormat="1" ht="12.75">
      <c r="A28" s="22"/>
      <c r="B28" s="22">
        <v>717110</v>
      </c>
      <c r="C28" s="22"/>
      <c r="D28" s="23" t="s">
        <v>47</v>
      </c>
      <c r="E28" s="24" t="s">
        <v>357</v>
      </c>
      <c r="F28" s="70">
        <f t="shared" ref="F28:G30" si="9">SUM(F29)</f>
        <v>200000</v>
      </c>
      <c r="G28" s="70">
        <f t="shared" si="9"/>
        <v>170000</v>
      </c>
    </row>
    <row r="29" spans="1:7" s="29" customFormat="1" ht="12.75">
      <c r="A29" s="26"/>
      <c r="B29" s="26"/>
      <c r="C29" s="26">
        <v>717114</v>
      </c>
      <c r="D29" s="27" t="s">
        <v>49</v>
      </c>
      <c r="E29" s="28" t="s">
        <v>357</v>
      </c>
      <c r="F29" s="72">
        <v>200000</v>
      </c>
      <c r="G29" s="72">
        <v>170000</v>
      </c>
    </row>
    <row r="30" spans="1:7" s="25" customFormat="1" ht="12.75">
      <c r="A30" s="22"/>
      <c r="B30" s="22">
        <v>717130</v>
      </c>
      <c r="C30" s="22"/>
      <c r="D30" s="23" t="s">
        <v>50</v>
      </c>
      <c r="E30" s="24" t="s">
        <v>48</v>
      </c>
      <c r="F30" s="70">
        <f t="shared" si="9"/>
        <v>400000</v>
      </c>
      <c r="G30" s="70">
        <f t="shared" si="9"/>
        <v>470000</v>
      </c>
    </row>
    <row r="31" spans="1:7" s="29" customFormat="1" ht="12.75">
      <c r="A31" s="26"/>
      <c r="B31" s="26"/>
      <c r="C31" s="26">
        <v>717131</v>
      </c>
      <c r="D31" s="27" t="s">
        <v>52</v>
      </c>
      <c r="E31" s="28" t="s">
        <v>48</v>
      </c>
      <c r="F31" s="72">
        <v>400000</v>
      </c>
      <c r="G31" s="72">
        <v>470000</v>
      </c>
    </row>
    <row r="32" spans="1:7" s="25" customFormat="1" ht="12.75">
      <c r="A32" s="22"/>
      <c r="B32" s="22">
        <v>717140</v>
      </c>
      <c r="C32" s="22"/>
      <c r="D32" s="23" t="s">
        <v>270</v>
      </c>
      <c r="E32" s="24" t="s">
        <v>51</v>
      </c>
      <c r="F32" s="70">
        <f t="shared" ref="F32:G32" si="10">SUM(F33)</f>
        <v>3793000</v>
      </c>
      <c r="G32" s="70">
        <f t="shared" si="10"/>
        <v>4675000</v>
      </c>
    </row>
    <row r="33" spans="1:7" s="29" customFormat="1" ht="12.75">
      <c r="A33" s="26"/>
      <c r="B33" s="26"/>
      <c r="C33" s="26">
        <v>717141</v>
      </c>
      <c r="D33" s="27" t="s">
        <v>356</v>
      </c>
      <c r="E33" s="28" t="s">
        <v>51</v>
      </c>
      <c r="F33" s="72">
        <v>3793000</v>
      </c>
      <c r="G33" s="72">
        <v>4675000</v>
      </c>
    </row>
    <row r="34" spans="1:7" s="25" customFormat="1" ht="13.5">
      <c r="A34" s="22">
        <v>720000</v>
      </c>
      <c r="B34" s="22"/>
      <c r="C34" s="22"/>
      <c r="D34" s="23">
        <v>2</v>
      </c>
      <c r="E34" s="30" t="s">
        <v>53</v>
      </c>
      <c r="F34" s="70" t="e">
        <f>SUM(F35+F45+F50+F53+F56+F70+F86+F90+F94)</f>
        <v>#REF!</v>
      </c>
      <c r="G34" s="70">
        <f>SUM(G35+G45+G50+G53+G56+G70+G86+G90+G94)</f>
        <v>7284000</v>
      </c>
    </row>
    <row r="35" spans="1:7" s="25" customFormat="1" ht="12.75">
      <c r="A35" s="22">
        <v>721100</v>
      </c>
      <c r="B35" s="22"/>
      <c r="C35" s="22"/>
      <c r="D35" s="23" t="s">
        <v>54</v>
      </c>
      <c r="E35" s="24" t="s">
        <v>55</v>
      </c>
      <c r="F35" s="70" t="e">
        <f>SUM(F36+F38+F43)</f>
        <v>#REF!</v>
      </c>
      <c r="G35" s="70">
        <f>SUM(G36+G38+G43)</f>
        <v>1095000</v>
      </c>
    </row>
    <row r="36" spans="1:7" s="25" customFormat="1" ht="12.75">
      <c r="A36" s="22"/>
      <c r="B36" s="22">
        <v>721110</v>
      </c>
      <c r="C36" s="22"/>
      <c r="D36" s="23" t="s">
        <v>56</v>
      </c>
      <c r="E36" s="24" t="s">
        <v>57</v>
      </c>
      <c r="F36" s="70">
        <f t="shared" ref="F36:G36" si="11">SUM(F37)</f>
        <v>10000</v>
      </c>
      <c r="G36" s="70">
        <f t="shared" si="11"/>
        <v>15000</v>
      </c>
    </row>
    <row r="37" spans="1:7" s="25" customFormat="1" ht="12.75">
      <c r="A37" s="22"/>
      <c r="B37" s="22"/>
      <c r="C37" s="26">
        <v>721112</v>
      </c>
      <c r="D37" s="27" t="s">
        <v>58</v>
      </c>
      <c r="E37" s="28" t="s">
        <v>59</v>
      </c>
      <c r="F37" s="72">
        <v>10000</v>
      </c>
      <c r="G37" s="72">
        <v>15000</v>
      </c>
    </row>
    <row r="38" spans="1:7" s="25" customFormat="1" ht="12.75">
      <c r="A38" s="22"/>
      <c r="B38" s="22">
        <v>721120</v>
      </c>
      <c r="C38" s="22"/>
      <c r="D38" s="23" t="s">
        <v>60</v>
      </c>
      <c r="E38" s="24" t="s">
        <v>61</v>
      </c>
      <c r="F38" s="70" t="e">
        <f>SUM(#REF!+F40+F42+F41)</f>
        <v>#REF!</v>
      </c>
      <c r="G38" s="70">
        <f>SUM(G39+G40+G41)</f>
        <v>780000</v>
      </c>
    </row>
    <row r="39" spans="1:7" s="29" customFormat="1" ht="12.75">
      <c r="A39" s="26"/>
      <c r="B39" s="26"/>
      <c r="C39" s="26">
        <v>721121</v>
      </c>
      <c r="D39" s="27" t="s">
        <v>62</v>
      </c>
      <c r="E39" s="28" t="s">
        <v>455</v>
      </c>
      <c r="F39" s="72">
        <v>400000</v>
      </c>
      <c r="G39" s="72">
        <v>100000</v>
      </c>
    </row>
    <row r="40" spans="1:7" s="29" customFormat="1" ht="12.75">
      <c r="A40" s="26"/>
      <c r="B40" s="26"/>
      <c r="C40" s="26">
        <v>721122</v>
      </c>
      <c r="D40" s="27" t="s">
        <v>63</v>
      </c>
      <c r="E40" s="28" t="s">
        <v>64</v>
      </c>
      <c r="F40" s="72">
        <v>400000</v>
      </c>
      <c r="G40" s="72">
        <v>450000</v>
      </c>
    </row>
    <row r="41" spans="1:7" s="29" customFormat="1" ht="12.75">
      <c r="A41" s="26"/>
      <c r="B41" s="26"/>
      <c r="C41" s="26">
        <v>721124</v>
      </c>
      <c r="D41" s="27" t="s">
        <v>65</v>
      </c>
      <c r="E41" s="28" t="s">
        <v>66</v>
      </c>
      <c r="F41" s="72">
        <v>200000</v>
      </c>
      <c r="G41" s="72">
        <v>230000</v>
      </c>
    </row>
    <row r="42" spans="1:7" s="29" customFormat="1" ht="12.75" hidden="1">
      <c r="A42" s="26"/>
      <c r="B42" s="26"/>
      <c r="C42" s="26">
        <v>721124</v>
      </c>
      <c r="D42" s="27" t="s">
        <v>65</v>
      </c>
      <c r="E42" s="28" t="s">
        <v>67</v>
      </c>
      <c r="F42" s="72">
        <v>0</v>
      </c>
      <c r="G42" s="72">
        <v>0</v>
      </c>
    </row>
    <row r="43" spans="1:7" s="25" customFormat="1" ht="12.75">
      <c r="A43" s="22"/>
      <c r="B43" s="22">
        <v>721190</v>
      </c>
      <c r="C43" s="22"/>
      <c r="D43" s="23" t="s">
        <v>68</v>
      </c>
      <c r="E43" s="24" t="s">
        <v>69</v>
      </c>
      <c r="F43" s="70">
        <f t="shared" ref="F43:G43" si="12">SUM(F44)</f>
        <v>300000</v>
      </c>
      <c r="G43" s="70">
        <f t="shared" si="12"/>
        <v>300000</v>
      </c>
    </row>
    <row r="44" spans="1:7" s="29" customFormat="1" ht="12.75">
      <c r="A44" s="26"/>
      <c r="B44" s="26"/>
      <c r="C44" s="26">
        <v>721191</v>
      </c>
      <c r="D44" s="27" t="s">
        <v>70</v>
      </c>
      <c r="E44" s="28" t="s">
        <v>71</v>
      </c>
      <c r="F44" s="72">
        <v>300000</v>
      </c>
      <c r="G44" s="72">
        <v>300000</v>
      </c>
    </row>
    <row r="45" spans="1:7" s="25" customFormat="1" ht="12.75">
      <c r="A45" s="31">
        <v>721200</v>
      </c>
      <c r="B45" s="31"/>
      <c r="C45" s="31"/>
      <c r="D45" s="32" t="s">
        <v>72</v>
      </c>
      <c r="E45" s="33" t="s">
        <v>73</v>
      </c>
      <c r="F45" s="73">
        <f t="shared" ref="F45:G45" si="13">SUM(F46+F48)</f>
        <v>23000</v>
      </c>
      <c r="G45" s="73">
        <f t="shared" si="13"/>
        <v>54000</v>
      </c>
    </row>
    <row r="46" spans="1:7" s="25" customFormat="1" ht="12.75">
      <c r="A46" s="22"/>
      <c r="B46" s="22">
        <v>721210</v>
      </c>
      <c r="C46" s="22"/>
      <c r="D46" s="23" t="s">
        <v>74</v>
      </c>
      <c r="E46" s="24" t="s">
        <v>75</v>
      </c>
      <c r="F46" s="70">
        <f t="shared" ref="F46:G46" si="14">SUM(F47)</f>
        <v>3000</v>
      </c>
      <c r="G46" s="70">
        <f t="shared" si="14"/>
        <v>4000</v>
      </c>
    </row>
    <row r="47" spans="1:7" s="29" customFormat="1" ht="12.75">
      <c r="A47" s="26"/>
      <c r="B47" s="26"/>
      <c r="C47" s="26">
        <v>721211</v>
      </c>
      <c r="D47" s="27" t="s">
        <v>76</v>
      </c>
      <c r="E47" s="28" t="s">
        <v>77</v>
      </c>
      <c r="F47" s="72">
        <v>3000</v>
      </c>
      <c r="G47" s="72">
        <v>4000</v>
      </c>
    </row>
    <row r="48" spans="1:7" s="25" customFormat="1" ht="12.75">
      <c r="A48" s="22"/>
      <c r="B48" s="22">
        <v>721230</v>
      </c>
      <c r="C48" s="22"/>
      <c r="D48" s="23" t="s">
        <v>78</v>
      </c>
      <c r="E48" s="24" t="s">
        <v>79</v>
      </c>
      <c r="F48" s="70">
        <f t="shared" ref="F48:G48" si="15">SUM(F49)</f>
        <v>20000</v>
      </c>
      <c r="G48" s="70">
        <f t="shared" si="15"/>
        <v>50000</v>
      </c>
    </row>
    <row r="49" spans="1:7" s="29" customFormat="1" ht="13.5" customHeight="1">
      <c r="A49" s="26"/>
      <c r="B49" s="26"/>
      <c r="C49" s="26">
        <v>721239</v>
      </c>
      <c r="D49" s="27" t="s">
        <v>80</v>
      </c>
      <c r="E49" s="28" t="s">
        <v>81</v>
      </c>
      <c r="F49" s="72">
        <v>20000</v>
      </c>
      <c r="G49" s="72">
        <v>50000</v>
      </c>
    </row>
    <row r="50" spans="1:7" s="25" customFormat="1" ht="12.75">
      <c r="A50" s="22">
        <v>722100</v>
      </c>
      <c r="B50" s="22"/>
      <c r="C50" s="22"/>
      <c r="D50" s="23" t="s">
        <v>82</v>
      </c>
      <c r="E50" s="24" t="s">
        <v>83</v>
      </c>
      <c r="F50" s="70">
        <f t="shared" ref="F50:G51" si="16">SUM(F51)</f>
        <v>200000</v>
      </c>
      <c r="G50" s="70">
        <f t="shared" si="16"/>
        <v>250000</v>
      </c>
    </row>
    <row r="51" spans="1:7" s="25" customFormat="1" ht="12.75">
      <c r="A51" s="22"/>
      <c r="B51" s="22">
        <v>722130</v>
      </c>
      <c r="C51" s="22"/>
      <c r="D51" s="23" t="s">
        <v>84</v>
      </c>
      <c r="E51" s="24" t="s">
        <v>85</v>
      </c>
      <c r="F51" s="70">
        <f t="shared" si="16"/>
        <v>200000</v>
      </c>
      <c r="G51" s="70">
        <f t="shared" si="16"/>
        <v>250000</v>
      </c>
    </row>
    <row r="52" spans="1:7" s="29" customFormat="1" ht="12.75">
      <c r="A52" s="34"/>
      <c r="B52" s="34"/>
      <c r="C52" s="34">
        <v>722131</v>
      </c>
      <c r="D52" s="35" t="s">
        <v>86</v>
      </c>
      <c r="E52" s="36" t="s">
        <v>87</v>
      </c>
      <c r="F52" s="74">
        <v>200000</v>
      </c>
      <c r="G52" s="74">
        <v>250000</v>
      </c>
    </row>
    <row r="53" spans="1:7" s="25" customFormat="1" ht="12.75">
      <c r="A53" s="22">
        <v>722300</v>
      </c>
      <c r="B53" s="22"/>
      <c r="C53" s="22"/>
      <c r="D53" s="23" t="s">
        <v>88</v>
      </c>
      <c r="E53" s="24" t="s">
        <v>89</v>
      </c>
      <c r="F53" s="70">
        <f t="shared" ref="F53:G54" si="17">SUM(F54)</f>
        <v>600000</v>
      </c>
      <c r="G53" s="70">
        <f t="shared" si="17"/>
        <v>600000</v>
      </c>
    </row>
    <row r="54" spans="1:7" s="25" customFormat="1" ht="12.75">
      <c r="A54" s="22"/>
      <c r="B54" s="22">
        <v>722320</v>
      </c>
      <c r="C54" s="22"/>
      <c r="D54" s="23" t="s">
        <v>90</v>
      </c>
      <c r="E54" s="24" t="s">
        <v>91</v>
      </c>
      <c r="F54" s="70">
        <f t="shared" si="17"/>
        <v>600000</v>
      </c>
      <c r="G54" s="70">
        <f t="shared" si="17"/>
        <v>600000</v>
      </c>
    </row>
    <row r="55" spans="1:7" s="29" customFormat="1" ht="12.75">
      <c r="A55" s="26"/>
      <c r="B55" s="26"/>
      <c r="C55" s="26">
        <v>722322</v>
      </c>
      <c r="D55" s="27" t="s">
        <v>92</v>
      </c>
      <c r="E55" s="28" t="s">
        <v>93</v>
      </c>
      <c r="F55" s="72">
        <v>600000</v>
      </c>
      <c r="G55" s="72">
        <v>600000</v>
      </c>
    </row>
    <row r="56" spans="1:7" s="25" customFormat="1" ht="12.75">
      <c r="A56" s="22">
        <v>722400</v>
      </c>
      <c r="B56" s="22"/>
      <c r="C56" s="22"/>
      <c r="D56" s="23" t="s">
        <v>94</v>
      </c>
      <c r="E56" s="24" t="s">
        <v>95</v>
      </c>
      <c r="F56" s="70">
        <f t="shared" ref="F56:G56" si="18">SUM(F57+F63+F65+F67)</f>
        <v>1585000</v>
      </c>
      <c r="G56" s="70">
        <f t="shared" si="18"/>
        <v>2035000</v>
      </c>
    </row>
    <row r="57" spans="1:7" s="25" customFormat="1" ht="12.75">
      <c r="A57" s="22"/>
      <c r="B57" s="22">
        <v>722430</v>
      </c>
      <c r="C57" s="22"/>
      <c r="D57" s="23" t="s">
        <v>96</v>
      </c>
      <c r="E57" s="24" t="s">
        <v>97</v>
      </c>
      <c r="F57" s="70">
        <f t="shared" ref="F57" si="19">SUM(F58:F62)</f>
        <v>1420000</v>
      </c>
      <c r="G57" s="70">
        <f t="shared" ref="G57" si="20">SUM(G58:G62)</f>
        <v>1830000</v>
      </c>
    </row>
    <row r="58" spans="1:7" s="29" customFormat="1" ht="12.75">
      <c r="A58" s="26"/>
      <c r="B58" s="26"/>
      <c r="C58" s="26">
        <v>722432</v>
      </c>
      <c r="D58" s="27" t="s">
        <v>98</v>
      </c>
      <c r="E58" s="28" t="s">
        <v>318</v>
      </c>
      <c r="F58" s="72">
        <v>220000</v>
      </c>
      <c r="G58" s="72">
        <v>330000</v>
      </c>
    </row>
    <row r="59" spans="1:7" s="29" customFormat="1" ht="12.75">
      <c r="A59" s="26"/>
      <c r="B59" s="26"/>
      <c r="C59" s="26">
        <v>722433</v>
      </c>
      <c r="D59" s="27" t="s">
        <v>99</v>
      </c>
      <c r="E59" s="28" t="s">
        <v>100</v>
      </c>
      <c r="F59" s="72">
        <v>200000</v>
      </c>
      <c r="G59" s="72">
        <v>300000</v>
      </c>
    </row>
    <row r="60" spans="1:7" s="29" customFormat="1" ht="12.75">
      <c r="A60" s="26"/>
      <c r="B60" s="26"/>
      <c r="C60" s="26">
        <v>722434</v>
      </c>
      <c r="D60" s="27" t="s">
        <v>101</v>
      </c>
      <c r="E60" s="28" t="s">
        <v>102</v>
      </c>
      <c r="F60" s="72">
        <v>200000</v>
      </c>
      <c r="G60" s="72">
        <v>200000</v>
      </c>
    </row>
    <row r="61" spans="1:7" s="29" customFormat="1" ht="12.75">
      <c r="A61" s="26"/>
      <c r="B61" s="26"/>
      <c r="C61" s="26">
        <v>722435</v>
      </c>
      <c r="D61" s="27" t="s">
        <v>103</v>
      </c>
      <c r="E61" s="28" t="s">
        <v>104</v>
      </c>
      <c r="F61" s="72">
        <v>800000</v>
      </c>
      <c r="G61" s="72">
        <v>1000000</v>
      </c>
    </row>
    <row r="62" spans="1:7" s="29" customFormat="1" ht="12" hidden="1" customHeight="1">
      <c r="A62" s="26"/>
      <c r="B62" s="26"/>
      <c r="C62" s="26">
        <v>722437</v>
      </c>
      <c r="D62" s="27" t="s">
        <v>105</v>
      </c>
      <c r="E62" s="28" t="s">
        <v>106</v>
      </c>
      <c r="F62" s="72">
        <v>0</v>
      </c>
      <c r="G62" s="72">
        <v>0</v>
      </c>
    </row>
    <row r="63" spans="1:7" s="25" customFormat="1" ht="12.75">
      <c r="A63" s="22"/>
      <c r="B63" s="22">
        <v>722440</v>
      </c>
      <c r="C63" s="22"/>
      <c r="D63" s="23" t="s">
        <v>107</v>
      </c>
      <c r="E63" s="24" t="s">
        <v>108</v>
      </c>
      <c r="F63" s="70">
        <f t="shared" ref="F63:G63" si="21">SUM(F64)</f>
        <v>30000</v>
      </c>
      <c r="G63" s="70">
        <f t="shared" si="21"/>
        <v>30000</v>
      </c>
    </row>
    <row r="64" spans="1:7" s="29" customFormat="1" ht="12.75">
      <c r="A64" s="26"/>
      <c r="B64" s="26"/>
      <c r="C64" s="26">
        <v>722442</v>
      </c>
      <c r="D64" s="27" t="s">
        <v>109</v>
      </c>
      <c r="E64" s="28" t="s">
        <v>110</v>
      </c>
      <c r="F64" s="72">
        <v>30000</v>
      </c>
      <c r="G64" s="72">
        <v>30000</v>
      </c>
    </row>
    <row r="65" spans="1:7" s="25" customFormat="1" ht="12.75">
      <c r="A65" s="22"/>
      <c r="B65" s="22">
        <v>722450</v>
      </c>
      <c r="C65" s="22"/>
      <c r="D65" s="23" t="s">
        <v>111</v>
      </c>
      <c r="E65" s="24" t="s">
        <v>112</v>
      </c>
      <c r="F65" s="70">
        <f t="shared" ref="F65:G65" si="22">SUM(F66)</f>
        <v>50000</v>
      </c>
      <c r="G65" s="70">
        <f t="shared" si="22"/>
        <v>75000</v>
      </c>
    </row>
    <row r="66" spans="1:7" s="29" customFormat="1" ht="12.75">
      <c r="A66" s="26"/>
      <c r="B66" s="26"/>
      <c r="C66" s="26">
        <v>722459</v>
      </c>
      <c r="D66" s="27" t="s">
        <v>113</v>
      </c>
      <c r="E66" s="28" t="s">
        <v>114</v>
      </c>
      <c r="F66" s="72">
        <v>50000</v>
      </c>
      <c r="G66" s="72">
        <v>75000</v>
      </c>
    </row>
    <row r="67" spans="1:7" s="25" customFormat="1" ht="12.75">
      <c r="A67" s="22"/>
      <c r="B67" s="22">
        <v>722460</v>
      </c>
      <c r="C67" s="22"/>
      <c r="D67" s="23" t="s">
        <v>115</v>
      </c>
      <c r="E67" s="24" t="s">
        <v>116</v>
      </c>
      <c r="F67" s="70">
        <f t="shared" ref="F67:G67" si="23">SUM(F68+F69)</f>
        <v>85000</v>
      </c>
      <c r="G67" s="70">
        <f t="shared" si="23"/>
        <v>100000</v>
      </c>
    </row>
    <row r="68" spans="1:7" s="29" customFormat="1" ht="12.75">
      <c r="A68" s="26"/>
      <c r="B68" s="26"/>
      <c r="C68" s="26">
        <v>722461</v>
      </c>
      <c r="D68" s="27" t="s">
        <v>117</v>
      </c>
      <c r="E68" s="28" t="s">
        <v>118</v>
      </c>
      <c r="F68" s="72">
        <v>30000</v>
      </c>
      <c r="G68" s="72">
        <v>30000</v>
      </c>
    </row>
    <row r="69" spans="1:7" s="29" customFormat="1" ht="12.75">
      <c r="A69" s="26"/>
      <c r="B69" s="26"/>
      <c r="C69" s="26">
        <v>722463</v>
      </c>
      <c r="D69" s="27" t="s">
        <v>119</v>
      </c>
      <c r="E69" s="28" t="s">
        <v>120</v>
      </c>
      <c r="F69" s="72">
        <v>55000</v>
      </c>
      <c r="G69" s="72">
        <v>70000</v>
      </c>
    </row>
    <row r="70" spans="1:7" s="25" customFormat="1" ht="12.75">
      <c r="A70" s="22">
        <v>722500</v>
      </c>
      <c r="B70" s="22"/>
      <c r="C70" s="22"/>
      <c r="D70" s="23" t="s">
        <v>121</v>
      </c>
      <c r="E70" s="24" t="s">
        <v>122</v>
      </c>
      <c r="F70" s="70">
        <f t="shared" ref="F70:G70" si="24">SUM(F71+F75+F81+F79)</f>
        <v>1623000</v>
      </c>
      <c r="G70" s="70">
        <f t="shared" si="24"/>
        <v>1999100</v>
      </c>
    </row>
    <row r="71" spans="1:7" s="25" customFormat="1" ht="12.75">
      <c r="A71" s="22"/>
      <c r="B71" s="22">
        <v>722510</v>
      </c>
      <c r="C71" s="22"/>
      <c r="D71" s="23" t="s">
        <v>123</v>
      </c>
      <c r="E71" s="24" t="s">
        <v>124</v>
      </c>
      <c r="F71" s="70">
        <f t="shared" ref="F71:G71" si="25">SUM(F72+F73+F74)</f>
        <v>133000</v>
      </c>
      <c r="G71" s="70">
        <f t="shared" si="25"/>
        <v>230000</v>
      </c>
    </row>
    <row r="72" spans="1:7" s="29" customFormat="1" ht="12.75">
      <c r="A72" s="26"/>
      <c r="B72" s="26"/>
      <c r="C72" s="26">
        <v>722515</v>
      </c>
      <c r="D72" s="27" t="s">
        <v>125</v>
      </c>
      <c r="E72" s="28" t="s">
        <v>126</v>
      </c>
      <c r="F72" s="72">
        <v>8000</v>
      </c>
      <c r="G72" s="72">
        <v>10000</v>
      </c>
    </row>
    <row r="73" spans="1:7" s="29" customFormat="1" ht="12.75">
      <c r="A73" s="26"/>
      <c r="B73" s="26"/>
      <c r="C73" s="26">
        <v>722516</v>
      </c>
      <c r="D73" s="27" t="s">
        <v>127</v>
      </c>
      <c r="E73" s="28" t="s">
        <v>128</v>
      </c>
      <c r="F73" s="72">
        <v>75000</v>
      </c>
      <c r="G73" s="72">
        <v>100000</v>
      </c>
    </row>
    <row r="74" spans="1:7" s="29" customFormat="1" ht="12.75">
      <c r="A74" s="26"/>
      <c r="B74" s="26"/>
      <c r="C74" s="26">
        <v>722518</v>
      </c>
      <c r="D74" s="27" t="s">
        <v>129</v>
      </c>
      <c r="E74" s="28" t="s">
        <v>130</v>
      </c>
      <c r="F74" s="72">
        <v>50000</v>
      </c>
      <c r="G74" s="72">
        <v>120000</v>
      </c>
    </row>
    <row r="75" spans="1:7" s="25" customFormat="1" ht="12.75">
      <c r="A75" s="22"/>
      <c r="B75" s="22">
        <v>722530</v>
      </c>
      <c r="C75" s="22"/>
      <c r="D75" s="23" t="s">
        <v>131</v>
      </c>
      <c r="E75" s="24" t="s">
        <v>132</v>
      </c>
      <c r="F75" s="70">
        <f t="shared" ref="F75:G75" si="26">SUM(F76+F77+F78)</f>
        <v>390000</v>
      </c>
      <c r="G75" s="70">
        <f t="shared" si="26"/>
        <v>430000</v>
      </c>
    </row>
    <row r="76" spans="1:7" s="29" customFormat="1" ht="12.75">
      <c r="A76" s="26"/>
      <c r="B76" s="26"/>
      <c r="C76" s="26">
        <v>722531</v>
      </c>
      <c r="D76" s="27" t="s">
        <v>133</v>
      </c>
      <c r="E76" s="28" t="s">
        <v>134</v>
      </c>
      <c r="F76" s="72">
        <v>110000</v>
      </c>
      <c r="G76" s="72">
        <v>140000</v>
      </c>
    </row>
    <row r="77" spans="1:7" s="29" customFormat="1" ht="12.75">
      <c r="A77" s="26"/>
      <c r="B77" s="26"/>
      <c r="C77" s="26">
        <v>722532</v>
      </c>
      <c r="D77" s="27" t="s">
        <v>135</v>
      </c>
      <c r="E77" s="28" t="s">
        <v>136</v>
      </c>
      <c r="F77" s="72">
        <v>250000</v>
      </c>
      <c r="G77" s="72">
        <v>270000</v>
      </c>
    </row>
    <row r="78" spans="1:7" s="29" customFormat="1" ht="12.75">
      <c r="A78" s="26"/>
      <c r="B78" s="26"/>
      <c r="C78" s="26">
        <v>722538</v>
      </c>
      <c r="D78" s="27" t="s">
        <v>137</v>
      </c>
      <c r="E78" s="28" t="s">
        <v>138</v>
      </c>
      <c r="F78" s="72">
        <v>30000</v>
      </c>
      <c r="G78" s="72">
        <v>20000</v>
      </c>
    </row>
    <row r="79" spans="1:7" s="25" customFormat="1" ht="12.75">
      <c r="A79" s="22"/>
      <c r="B79" s="22">
        <v>722550</v>
      </c>
      <c r="C79" s="22"/>
      <c r="D79" s="23" t="s">
        <v>139</v>
      </c>
      <c r="E79" s="24" t="s">
        <v>140</v>
      </c>
      <c r="F79" s="70">
        <f>SUM(F80)</f>
        <v>490000</v>
      </c>
      <c r="G79" s="70">
        <f>SUM(G80)</f>
        <v>350000</v>
      </c>
    </row>
    <row r="80" spans="1:7" s="25" customFormat="1" ht="12.75">
      <c r="A80" s="22"/>
      <c r="B80" s="22"/>
      <c r="C80" s="34">
        <v>722554</v>
      </c>
      <c r="D80" s="27" t="s">
        <v>141</v>
      </c>
      <c r="E80" s="28" t="s">
        <v>140</v>
      </c>
      <c r="F80" s="72">
        <v>490000</v>
      </c>
      <c r="G80" s="72">
        <v>350000</v>
      </c>
    </row>
    <row r="81" spans="1:7" s="25" customFormat="1" ht="12.75">
      <c r="A81" s="22"/>
      <c r="B81" s="22">
        <v>722580</v>
      </c>
      <c r="C81" s="22"/>
      <c r="D81" s="23" t="s">
        <v>142</v>
      </c>
      <c r="E81" s="24" t="s">
        <v>143</v>
      </c>
      <c r="F81" s="70">
        <f t="shared" ref="F81:G81" si="27">SUM(F82+F83+F84+F85)</f>
        <v>610000</v>
      </c>
      <c r="G81" s="70">
        <f t="shared" si="27"/>
        <v>989100</v>
      </c>
    </row>
    <row r="82" spans="1:7" s="29" customFormat="1" ht="12.75">
      <c r="A82" s="26"/>
      <c r="B82" s="26"/>
      <c r="C82" s="26">
        <v>722581</v>
      </c>
      <c r="D82" s="27" t="s">
        <v>144</v>
      </c>
      <c r="E82" s="28" t="s">
        <v>145</v>
      </c>
      <c r="F82" s="72">
        <v>588900</v>
      </c>
      <c r="G82" s="72">
        <v>942000</v>
      </c>
    </row>
    <row r="83" spans="1:7" s="29" customFormat="1" ht="12.75">
      <c r="A83" s="26"/>
      <c r="B83" s="26"/>
      <c r="C83" s="26">
        <v>722582</v>
      </c>
      <c r="D83" s="27" t="s">
        <v>146</v>
      </c>
      <c r="E83" s="28" t="s">
        <v>147</v>
      </c>
      <c r="F83" s="72">
        <v>10000</v>
      </c>
      <c r="G83" s="72">
        <v>36000</v>
      </c>
    </row>
    <row r="84" spans="1:7" s="29" customFormat="1" ht="12.75">
      <c r="A84" s="34"/>
      <c r="B84" s="34"/>
      <c r="C84" s="34">
        <v>722583</v>
      </c>
      <c r="D84" s="35" t="s">
        <v>148</v>
      </c>
      <c r="E84" s="36" t="s">
        <v>149</v>
      </c>
      <c r="F84" s="74">
        <v>11000</v>
      </c>
      <c r="G84" s="74">
        <v>10000</v>
      </c>
    </row>
    <row r="85" spans="1:7" s="29" customFormat="1" ht="12.75">
      <c r="A85" s="34"/>
      <c r="B85" s="34"/>
      <c r="C85" s="34">
        <v>722584</v>
      </c>
      <c r="D85" s="35" t="s">
        <v>150</v>
      </c>
      <c r="E85" s="36" t="s">
        <v>370</v>
      </c>
      <c r="F85" s="74">
        <v>100</v>
      </c>
      <c r="G85" s="74">
        <v>1100</v>
      </c>
    </row>
    <row r="86" spans="1:7" s="25" customFormat="1" ht="12.75">
      <c r="A86" s="22">
        <v>722600</v>
      </c>
      <c r="B86" s="22"/>
      <c r="C86" s="22"/>
      <c r="D86" s="23" t="s">
        <v>151</v>
      </c>
      <c r="E86" s="24" t="s">
        <v>152</v>
      </c>
      <c r="F86" s="70">
        <f t="shared" ref="F86:G86" si="28">SUM(F87)</f>
        <v>60000</v>
      </c>
      <c r="G86" s="70">
        <f t="shared" si="28"/>
        <v>40900</v>
      </c>
    </row>
    <row r="87" spans="1:7" s="25" customFormat="1" ht="12.75">
      <c r="A87" s="22"/>
      <c r="B87" s="22">
        <v>722610</v>
      </c>
      <c r="C87" s="22"/>
      <c r="D87" s="23" t="s">
        <v>153</v>
      </c>
      <c r="E87" s="24" t="s">
        <v>154</v>
      </c>
      <c r="F87" s="70">
        <f t="shared" ref="F87:G87" si="29">SUM(F88+F89)</f>
        <v>60000</v>
      </c>
      <c r="G87" s="70">
        <f t="shared" si="29"/>
        <v>40900</v>
      </c>
    </row>
    <row r="88" spans="1:7" s="29" customFormat="1" ht="12.75">
      <c r="A88" s="26"/>
      <c r="B88" s="26"/>
      <c r="C88" s="34">
        <v>722612</v>
      </c>
      <c r="D88" s="27" t="s">
        <v>155</v>
      </c>
      <c r="E88" s="28" t="s">
        <v>156</v>
      </c>
      <c r="F88" s="72">
        <v>40000</v>
      </c>
      <c r="G88" s="72">
        <v>30900</v>
      </c>
    </row>
    <row r="89" spans="1:7" s="25" customFormat="1" ht="12.75">
      <c r="A89" s="22"/>
      <c r="B89" s="22"/>
      <c r="C89" s="34">
        <v>722613</v>
      </c>
      <c r="D89" s="27" t="s">
        <v>157</v>
      </c>
      <c r="E89" s="28" t="s">
        <v>154</v>
      </c>
      <c r="F89" s="72">
        <v>20000</v>
      </c>
      <c r="G89" s="72">
        <v>10000</v>
      </c>
    </row>
    <row r="90" spans="1:7" s="25" customFormat="1" ht="12.75">
      <c r="A90" s="22">
        <v>722700</v>
      </c>
      <c r="B90" s="22"/>
      <c r="C90" s="22"/>
      <c r="D90" s="23" t="s">
        <v>158</v>
      </c>
      <c r="E90" s="24" t="s">
        <v>159</v>
      </c>
      <c r="F90" s="70">
        <f t="shared" ref="F90:G90" si="30">SUM(F91)</f>
        <v>943000</v>
      </c>
      <c r="G90" s="70">
        <f t="shared" si="30"/>
        <v>1200000</v>
      </c>
    </row>
    <row r="91" spans="1:7" s="25" customFormat="1" ht="12.75">
      <c r="A91" s="22"/>
      <c r="B91" s="22">
        <v>722790</v>
      </c>
      <c r="C91" s="22"/>
      <c r="D91" s="23" t="s">
        <v>160</v>
      </c>
      <c r="E91" s="24" t="s">
        <v>161</v>
      </c>
      <c r="F91" s="70">
        <f>SUM(F92+F93)</f>
        <v>943000</v>
      </c>
      <c r="G91" s="70">
        <f>SUM(G92+G93)</f>
        <v>1200000</v>
      </c>
    </row>
    <row r="92" spans="1:7" s="25" customFormat="1" ht="12.75">
      <c r="A92" s="22"/>
      <c r="B92" s="22"/>
      <c r="C92" s="34">
        <v>722791</v>
      </c>
      <c r="D92" s="27" t="s">
        <v>162</v>
      </c>
      <c r="E92" s="28" t="s">
        <v>163</v>
      </c>
      <c r="F92" s="72">
        <v>200000</v>
      </c>
      <c r="G92" s="72">
        <v>300000</v>
      </c>
    </row>
    <row r="93" spans="1:7" s="25" customFormat="1" ht="12.75">
      <c r="A93" s="22"/>
      <c r="B93" s="22"/>
      <c r="C93" s="34">
        <v>722791</v>
      </c>
      <c r="D93" s="27" t="s">
        <v>373</v>
      </c>
      <c r="E93" s="28" t="s">
        <v>379</v>
      </c>
      <c r="F93" s="72">
        <v>743000</v>
      </c>
      <c r="G93" s="72">
        <v>900000</v>
      </c>
    </row>
    <row r="94" spans="1:7" s="25" customFormat="1" ht="12.75">
      <c r="A94" s="22">
        <v>723100</v>
      </c>
      <c r="B94" s="22"/>
      <c r="C94" s="22"/>
      <c r="D94" s="23" t="s">
        <v>164</v>
      </c>
      <c r="E94" s="24" t="s">
        <v>165</v>
      </c>
      <c r="F94" s="70">
        <f t="shared" ref="F94:G95" si="31">SUM(F95)</f>
        <v>10000</v>
      </c>
      <c r="G94" s="70">
        <f t="shared" si="31"/>
        <v>10000</v>
      </c>
    </row>
    <row r="95" spans="1:7" s="25" customFormat="1" ht="12.75">
      <c r="A95" s="22"/>
      <c r="B95" s="22">
        <v>723130</v>
      </c>
      <c r="C95" s="22"/>
      <c r="D95" s="23" t="s">
        <v>166</v>
      </c>
      <c r="E95" s="24" t="s">
        <v>167</v>
      </c>
      <c r="F95" s="70">
        <f t="shared" si="31"/>
        <v>10000</v>
      </c>
      <c r="G95" s="70">
        <f t="shared" si="31"/>
        <v>10000</v>
      </c>
    </row>
    <row r="96" spans="1:7" s="29" customFormat="1" ht="12.75">
      <c r="A96" s="26"/>
      <c r="B96" s="26"/>
      <c r="C96" s="26">
        <v>723132</v>
      </c>
      <c r="D96" s="27" t="s">
        <v>168</v>
      </c>
      <c r="E96" s="28" t="s">
        <v>169</v>
      </c>
      <c r="F96" s="72">
        <v>10000</v>
      </c>
      <c r="G96" s="72">
        <v>10000</v>
      </c>
    </row>
    <row r="97" spans="1:7" s="25" customFormat="1" ht="12.75">
      <c r="A97" s="22">
        <v>730000</v>
      </c>
      <c r="B97" s="22"/>
      <c r="C97" s="22"/>
      <c r="D97" s="23" t="s">
        <v>170</v>
      </c>
      <c r="E97" s="24" t="s">
        <v>316</v>
      </c>
      <c r="F97" s="70">
        <f>SUM(F98)</f>
        <v>6000000</v>
      </c>
      <c r="G97" s="70">
        <f>SUM(G98)</f>
        <v>7511000</v>
      </c>
    </row>
    <row r="98" spans="1:7" s="25" customFormat="1" ht="12.75">
      <c r="A98" s="22">
        <v>732000</v>
      </c>
      <c r="B98" s="22"/>
      <c r="C98" s="22"/>
      <c r="D98" s="23" t="s">
        <v>171</v>
      </c>
      <c r="E98" s="22" t="s">
        <v>172</v>
      </c>
      <c r="F98" s="72">
        <f t="shared" ref="F98:G98" si="32">SUM(F99)</f>
        <v>6000000</v>
      </c>
      <c r="G98" s="72">
        <f t="shared" si="32"/>
        <v>7511000</v>
      </c>
    </row>
    <row r="99" spans="1:7" s="29" customFormat="1" ht="12.75">
      <c r="A99" s="26"/>
      <c r="B99" s="26">
        <v>732100</v>
      </c>
      <c r="C99" s="26"/>
      <c r="D99" s="23" t="s">
        <v>173</v>
      </c>
      <c r="E99" s="28" t="s">
        <v>317</v>
      </c>
      <c r="F99" s="72">
        <f>SUM(F100+F101)</f>
        <v>6000000</v>
      </c>
      <c r="G99" s="72">
        <f>SUM(G100+G101)</f>
        <v>7511000</v>
      </c>
    </row>
    <row r="100" spans="1:7" s="29" customFormat="1" ht="12.75">
      <c r="A100" s="26"/>
      <c r="B100" s="26"/>
      <c r="C100" s="26">
        <v>732110</v>
      </c>
      <c r="D100" s="27" t="s">
        <v>174</v>
      </c>
      <c r="E100" s="28" t="s">
        <v>389</v>
      </c>
      <c r="F100" s="72">
        <v>4000000</v>
      </c>
      <c r="G100" s="72">
        <v>5511000</v>
      </c>
    </row>
    <row r="101" spans="1:7" s="29" customFormat="1" ht="12.75">
      <c r="A101" s="26"/>
      <c r="B101" s="26"/>
      <c r="C101" s="26">
        <v>732110</v>
      </c>
      <c r="D101" s="27" t="s">
        <v>438</v>
      </c>
      <c r="E101" s="28" t="s">
        <v>175</v>
      </c>
      <c r="F101" s="72">
        <v>2000000</v>
      </c>
      <c r="G101" s="72">
        <v>2000000</v>
      </c>
    </row>
    <row r="102" spans="1:7" s="25" customFormat="1" ht="12.75" customHeight="1">
      <c r="A102" s="22">
        <v>700000</v>
      </c>
      <c r="B102" s="22"/>
      <c r="C102" s="22"/>
      <c r="D102" s="23"/>
      <c r="E102" s="30" t="s">
        <v>367</v>
      </c>
      <c r="F102" s="70" t="e">
        <f>SUM(F8+F34+F97)</f>
        <v>#REF!</v>
      </c>
      <c r="G102" s="70">
        <f>SUM(G8+G34+G97)</f>
        <v>24980000</v>
      </c>
    </row>
    <row r="103" spans="1:7" s="25" customFormat="1" ht="12.75" hidden="1">
      <c r="A103" s="22"/>
      <c r="B103" s="22"/>
      <c r="C103" s="22"/>
      <c r="D103" s="23" t="s">
        <v>176</v>
      </c>
      <c r="E103" s="24" t="s">
        <v>177</v>
      </c>
      <c r="F103" s="70">
        <f t="shared" ref="F103:G103" si="33">SUM(F104+F105+F106)</f>
        <v>0</v>
      </c>
      <c r="G103" s="70">
        <f t="shared" si="33"/>
        <v>0</v>
      </c>
    </row>
    <row r="104" spans="1:7" s="25" customFormat="1" ht="12.75" hidden="1">
      <c r="A104" s="22"/>
      <c r="B104" s="22"/>
      <c r="C104" s="22"/>
      <c r="D104" s="23">
        <v>1</v>
      </c>
      <c r="E104" s="24" t="s">
        <v>178</v>
      </c>
      <c r="F104" s="70">
        <v>0</v>
      </c>
      <c r="G104" s="70">
        <v>0</v>
      </c>
    </row>
    <row r="105" spans="1:7" s="25" customFormat="1" ht="12.75" hidden="1">
      <c r="A105" s="22"/>
      <c r="B105" s="22"/>
      <c r="C105" s="22"/>
      <c r="D105" s="23">
        <v>2</v>
      </c>
      <c r="E105" s="24" t="s">
        <v>179</v>
      </c>
      <c r="F105" s="70">
        <v>0</v>
      </c>
      <c r="G105" s="70">
        <v>0</v>
      </c>
    </row>
    <row r="106" spans="1:7" s="25" customFormat="1" ht="12.75" hidden="1">
      <c r="A106" s="22"/>
      <c r="B106" s="22"/>
      <c r="C106" s="22"/>
      <c r="D106" s="23">
        <v>3</v>
      </c>
      <c r="E106" s="24" t="s">
        <v>180</v>
      </c>
      <c r="F106" s="70">
        <v>0</v>
      </c>
      <c r="G106" s="70">
        <v>0</v>
      </c>
    </row>
    <row r="107" spans="1:7" s="37" customFormat="1" ht="12.75" hidden="1">
      <c r="A107" s="22"/>
      <c r="B107" s="22"/>
      <c r="C107" s="22"/>
      <c r="D107" s="23"/>
      <c r="E107" s="24" t="s">
        <v>181</v>
      </c>
      <c r="F107" s="70" t="e">
        <f t="shared" ref="F107:G107" si="34">SUM(F102+F103)</f>
        <v>#REF!</v>
      </c>
      <c r="G107" s="70">
        <f t="shared" si="34"/>
        <v>24980000</v>
      </c>
    </row>
    <row r="108" spans="1:7">
      <c r="A108" s="22">
        <v>810000</v>
      </c>
      <c r="B108" s="26"/>
      <c r="C108" s="26"/>
      <c r="D108" s="27"/>
      <c r="E108" s="28" t="s">
        <v>465</v>
      </c>
      <c r="F108" s="72">
        <v>0</v>
      </c>
      <c r="G108" s="72">
        <v>10000000</v>
      </c>
    </row>
    <row r="109" spans="1:7" s="78" customFormat="1">
      <c r="A109" s="54"/>
      <c r="B109" s="54"/>
      <c r="C109" s="54"/>
      <c r="D109" s="96"/>
      <c r="E109" s="30" t="s">
        <v>410</v>
      </c>
      <c r="F109" s="77" t="e">
        <f>SUM(F102+#REF!)</f>
        <v>#REF!</v>
      </c>
      <c r="G109" s="77">
        <f>SUM(G102+G108)</f>
        <v>34980000</v>
      </c>
    </row>
  </sheetData>
  <printOptions horizontalCentered="1"/>
  <pageMargins left="0.31496062992125984" right="0.31496062992125984" top="0.94488188976377963" bottom="0.94488188976377963" header="0.31496062992125984" footer="0.31496062992125984"/>
  <pageSetup paperSize="9" orientation="landscape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G277"/>
  <sheetViews>
    <sheetView tabSelected="1" topLeftCell="A249" zoomScale="120" zoomScaleNormal="120" workbookViewId="0">
      <selection activeCell="A275" sqref="A275"/>
    </sheetView>
  </sheetViews>
  <sheetFormatPr defaultRowHeight="15"/>
  <cols>
    <col min="1" max="1" width="8" style="38" customWidth="1"/>
    <col min="2" max="2" width="6.85546875" style="38" customWidth="1"/>
    <col min="3" max="3" width="7.7109375" style="38" customWidth="1"/>
    <col min="4" max="4" width="6.7109375" style="39" customWidth="1"/>
    <col min="5" max="5" width="78.5703125" style="38" customWidth="1"/>
    <col min="6" max="6" width="19" style="40" customWidth="1"/>
    <col min="231" max="231" width="6.85546875" customWidth="1"/>
    <col min="232" max="232" width="7.28515625" customWidth="1"/>
    <col min="233" max="233" width="9.28515625" customWidth="1"/>
    <col min="234" max="234" width="6.7109375" customWidth="1"/>
    <col min="235" max="235" width="59.7109375" customWidth="1"/>
    <col min="236" max="237" width="11.5703125" customWidth="1"/>
    <col min="238" max="238" width="12.5703125" customWidth="1"/>
    <col min="487" max="487" width="6.85546875" customWidth="1"/>
    <col min="488" max="488" width="7.28515625" customWidth="1"/>
    <col min="489" max="489" width="9.28515625" customWidth="1"/>
    <col min="490" max="490" width="6.7109375" customWidth="1"/>
    <col min="491" max="491" width="59.7109375" customWidth="1"/>
    <col min="492" max="493" width="11.5703125" customWidth="1"/>
    <col min="494" max="494" width="12.5703125" customWidth="1"/>
    <col min="743" max="743" width="6.85546875" customWidth="1"/>
    <col min="744" max="744" width="7.28515625" customWidth="1"/>
    <col min="745" max="745" width="9.28515625" customWidth="1"/>
    <col min="746" max="746" width="6.7109375" customWidth="1"/>
    <col min="747" max="747" width="59.7109375" customWidth="1"/>
    <col min="748" max="749" width="11.5703125" customWidth="1"/>
    <col min="750" max="750" width="12.5703125" customWidth="1"/>
    <col min="999" max="999" width="6.85546875" customWidth="1"/>
    <col min="1000" max="1000" width="7.28515625" customWidth="1"/>
    <col min="1001" max="1001" width="9.28515625" customWidth="1"/>
    <col min="1002" max="1002" width="6.7109375" customWidth="1"/>
    <col min="1003" max="1003" width="59.7109375" customWidth="1"/>
    <col min="1004" max="1005" width="11.5703125" customWidth="1"/>
    <col min="1006" max="1006" width="12.5703125" customWidth="1"/>
    <col min="1255" max="1255" width="6.85546875" customWidth="1"/>
    <col min="1256" max="1256" width="7.28515625" customWidth="1"/>
    <col min="1257" max="1257" width="9.28515625" customWidth="1"/>
    <col min="1258" max="1258" width="6.7109375" customWidth="1"/>
    <col min="1259" max="1259" width="59.7109375" customWidth="1"/>
    <col min="1260" max="1261" width="11.5703125" customWidth="1"/>
    <col min="1262" max="1262" width="12.5703125" customWidth="1"/>
    <col min="1511" max="1511" width="6.85546875" customWidth="1"/>
    <col min="1512" max="1512" width="7.28515625" customWidth="1"/>
    <col min="1513" max="1513" width="9.28515625" customWidth="1"/>
    <col min="1514" max="1514" width="6.7109375" customWidth="1"/>
    <col min="1515" max="1515" width="59.7109375" customWidth="1"/>
    <col min="1516" max="1517" width="11.5703125" customWidth="1"/>
    <col min="1518" max="1518" width="12.5703125" customWidth="1"/>
    <col min="1767" max="1767" width="6.85546875" customWidth="1"/>
    <col min="1768" max="1768" width="7.28515625" customWidth="1"/>
    <col min="1769" max="1769" width="9.28515625" customWidth="1"/>
    <col min="1770" max="1770" width="6.7109375" customWidth="1"/>
    <col min="1771" max="1771" width="59.7109375" customWidth="1"/>
    <col min="1772" max="1773" width="11.5703125" customWidth="1"/>
    <col min="1774" max="1774" width="12.5703125" customWidth="1"/>
    <col min="2023" max="2023" width="6.85546875" customWidth="1"/>
    <col min="2024" max="2024" width="7.28515625" customWidth="1"/>
    <col min="2025" max="2025" width="9.28515625" customWidth="1"/>
    <col min="2026" max="2026" width="6.7109375" customWidth="1"/>
    <col min="2027" max="2027" width="59.7109375" customWidth="1"/>
    <col min="2028" max="2029" width="11.5703125" customWidth="1"/>
    <col min="2030" max="2030" width="12.5703125" customWidth="1"/>
    <col min="2279" max="2279" width="6.85546875" customWidth="1"/>
    <col min="2280" max="2280" width="7.28515625" customWidth="1"/>
    <col min="2281" max="2281" width="9.28515625" customWidth="1"/>
    <col min="2282" max="2282" width="6.7109375" customWidth="1"/>
    <col min="2283" max="2283" width="59.7109375" customWidth="1"/>
    <col min="2284" max="2285" width="11.5703125" customWidth="1"/>
    <col min="2286" max="2286" width="12.5703125" customWidth="1"/>
    <col min="2535" max="2535" width="6.85546875" customWidth="1"/>
    <col min="2536" max="2536" width="7.28515625" customWidth="1"/>
    <col min="2537" max="2537" width="9.28515625" customWidth="1"/>
    <col min="2538" max="2538" width="6.7109375" customWidth="1"/>
    <col min="2539" max="2539" width="59.7109375" customWidth="1"/>
    <col min="2540" max="2541" width="11.5703125" customWidth="1"/>
    <col min="2542" max="2542" width="12.5703125" customWidth="1"/>
    <col min="2791" max="2791" width="6.85546875" customWidth="1"/>
    <col min="2792" max="2792" width="7.28515625" customWidth="1"/>
    <col min="2793" max="2793" width="9.28515625" customWidth="1"/>
    <col min="2794" max="2794" width="6.7109375" customWidth="1"/>
    <col min="2795" max="2795" width="59.7109375" customWidth="1"/>
    <col min="2796" max="2797" width="11.5703125" customWidth="1"/>
    <col min="2798" max="2798" width="12.5703125" customWidth="1"/>
    <col min="3047" max="3047" width="6.85546875" customWidth="1"/>
    <col min="3048" max="3048" width="7.28515625" customWidth="1"/>
    <col min="3049" max="3049" width="9.28515625" customWidth="1"/>
    <col min="3050" max="3050" width="6.7109375" customWidth="1"/>
    <col min="3051" max="3051" width="59.7109375" customWidth="1"/>
    <col min="3052" max="3053" width="11.5703125" customWidth="1"/>
    <col min="3054" max="3054" width="12.5703125" customWidth="1"/>
    <col min="3303" max="3303" width="6.85546875" customWidth="1"/>
    <col min="3304" max="3304" width="7.28515625" customWidth="1"/>
    <col min="3305" max="3305" width="9.28515625" customWidth="1"/>
    <col min="3306" max="3306" width="6.7109375" customWidth="1"/>
    <col min="3307" max="3307" width="59.7109375" customWidth="1"/>
    <col min="3308" max="3309" width="11.5703125" customWidth="1"/>
    <col min="3310" max="3310" width="12.5703125" customWidth="1"/>
    <col min="3559" max="3559" width="6.85546875" customWidth="1"/>
    <col min="3560" max="3560" width="7.28515625" customWidth="1"/>
    <col min="3561" max="3561" width="9.28515625" customWidth="1"/>
    <col min="3562" max="3562" width="6.7109375" customWidth="1"/>
    <col min="3563" max="3563" width="59.7109375" customWidth="1"/>
    <col min="3564" max="3565" width="11.5703125" customWidth="1"/>
    <col min="3566" max="3566" width="12.5703125" customWidth="1"/>
    <col min="3815" max="3815" width="6.85546875" customWidth="1"/>
    <col min="3816" max="3816" width="7.28515625" customWidth="1"/>
    <col min="3817" max="3817" width="9.28515625" customWidth="1"/>
    <col min="3818" max="3818" width="6.7109375" customWidth="1"/>
    <col min="3819" max="3819" width="59.7109375" customWidth="1"/>
    <col min="3820" max="3821" width="11.5703125" customWidth="1"/>
    <col min="3822" max="3822" width="12.5703125" customWidth="1"/>
    <col min="4071" max="4071" width="6.85546875" customWidth="1"/>
    <col min="4072" max="4072" width="7.28515625" customWidth="1"/>
    <col min="4073" max="4073" width="9.28515625" customWidth="1"/>
    <col min="4074" max="4074" width="6.7109375" customWidth="1"/>
    <col min="4075" max="4075" width="59.7109375" customWidth="1"/>
    <col min="4076" max="4077" width="11.5703125" customWidth="1"/>
    <col min="4078" max="4078" width="12.5703125" customWidth="1"/>
    <col min="4327" max="4327" width="6.85546875" customWidth="1"/>
    <col min="4328" max="4328" width="7.28515625" customWidth="1"/>
    <col min="4329" max="4329" width="9.28515625" customWidth="1"/>
    <col min="4330" max="4330" width="6.7109375" customWidth="1"/>
    <col min="4331" max="4331" width="59.7109375" customWidth="1"/>
    <col min="4332" max="4333" width="11.5703125" customWidth="1"/>
    <col min="4334" max="4334" width="12.5703125" customWidth="1"/>
    <col min="4583" max="4583" width="6.85546875" customWidth="1"/>
    <col min="4584" max="4584" width="7.28515625" customWidth="1"/>
    <col min="4585" max="4585" width="9.28515625" customWidth="1"/>
    <col min="4586" max="4586" width="6.7109375" customWidth="1"/>
    <col min="4587" max="4587" width="59.7109375" customWidth="1"/>
    <col min="4588" max="4589" width="11.5703125" customWidth="1"/>
    <col min="4590" max="4590" width="12.5703125" customWidth="1"/>
    <col min="4839" max="4839" width="6.85546875" customWidth="1"/>
    <col min="4840" max="4840" width="7.28515625" customWidth="1"/>
    <col min="4841" max="4841" width="9.28515625" customWidth="1"/>
    <col min="4842" max="4842" width="6.7109375" customWidth="1"/>
    <col min="4843" max="4843" width="59.7109375" customWidth="1"/>
    <col min="4844" max="4845" width="11.5703125" customWidth="1"/>
    <col min="4846" max="4846" width="12.5703125" customWidth="1"/>
    <col min="5095" max="5095" width="6.85546875" customWidth="1"/>
    <col min="5096" max="5096" width="7.28515625" customWidth="1"/>
    <col min="5097" max="5097" width="9.28515625" customWidth="1"/>
    <col min="5098" max="5098" width="6.7109375" customWidth="1"/>
    <col min="5099" max="5099" width="59.7109375" customWidth="1"/>
    <col min="5100" max="5101" width="11.5703125" customWidth="1"/>
    <col min="5102" max="5102" width="12.5703125" customWidth="1"/>
    <col min="5351" max="5351" width="6.85546875" customWidth="1"/>
    <col min="5352" max="5352" width="7.28515625" customWidth="1"/>
    <col min="5353" max="5353" width="9.28515625" customWidth="1"/>
    <col min="5354" max="5354" width="6.7109375" customWidth="1"/>
    <col min="5355" max="5355" width="59.7109375" customWidth="1"/>
    <col min="5356" max="5357" width="11.5703125" customWidth="1"/>
    <col min="5358" max="5358" width="12.5703125" customWidth="1"/>
    <col min="5607" max="5607" width="6.85546875" customWidth="1"/>
    <col min="5608" max="5608" width="7.28515625" customWidth="1"/>
    <col min="5609" max="5609" width="9.28515625" customWidth="1"/>
    <col min="5610" max="5610" width="6.7109375" customWidth="1"/>
    <col min="5611" max="5611" width="59.7109375" customWidth="1"/>
    <col min="5612" max="5613" width="11.5703125" customWidth="1"/>
    <col min="5614" max="5614" width="12.5703125" customWidth="1"/>
    <col min="5863" max="5863" width="6.85546875" customWidth="1"/>
    <col min="5864" max="5864" width="7.28515625" customWidth="1"/>
    <col min="5865" max="5865" width="9.28515625" customWidth="1"/>
    <col min="5866" max="5866" width="6.7109375" customWidth="1"/>
    <col min="5867" max="5867" width="59.7109375" customWidth="1"/>
    <col min="5868" max="5869" width="11.5703125" customWidth="1"/>
    <col min="5870" max="5870" width="12.5703125" customWidth="1"/>
    <col min="6119" max="6119" width="6.85546875" customWidth="1"/>
    <col min="6120" max="6120" width="7.28515625" customWidth="1"/>
    <col min="6121" max="6121" width="9.28515625" customWidth="1"/>
    <col min="6122" max="6122" width="6.7109375" customWidth="1"/>
    <col min="6123" max="6123" width="59.7109375" customWidth="1"/>
    <col min="6124" max="6125" width="11.5703125" customWidth="1"/>
    <col min="6126" max="6126" width="12.5703125" customWidth="1"/>
    <col min="6375" max="6375" width="6.85546875" customWidth="1"/>
    <col min="6376" max="6376" width="7.28515625" customWidth="1"/>
    <col min="6377" max="6377" width="9.28515625" customWidth="1"/>
    <col min="6378" max="6378" width="6.7109375" customWidth="1"/>
    <col min="6379" max="6379" width="59.7109375" customWidth="1"/>
    <col min="6380" max="6381" width="11.5703125" customWidth="1"/>
    <col min="6382" max="6382" width="12.5703125" customWidth="1"/>
    <col min="6631" max="6631" width="6.85546875" customWidth="1"/>
    <col min="6632" max="6632" width="7.28515625" customWidth="1"/>
    <col min="6633" max="6633" width="9.28515625" customWidth="1"/>
    <col min="6634" max="6634" width="6.7109375" customWidth="1"/>
    <col min="6635" max="6635" width="59.7109375" customWidth="1"/>
    <col min="6636" max="6637" width="11.5703125" customWidth="1"/>
    <col min="6638" max="6638" width="12.5703125" customWidth="1"/>
    <col min="6887" max="6887" width="6.85546875" customWidth="1"/>
    <col min="6888" max="6888" width="7.28515625" customWidth="1"/>
    <col min="6889" max="6889" width="9.28515625" customWidth="1"/>
    <col min="6890" max="6890" width="6.7109375" customWidth="1"/>
    <col min="6891" max="6891" width="59.7109375" customWidth="1"/>
    <col min="6892" max="6893" width="11.5703125" customWidth="1"/>
    <col min="6894" max="6894" width="12.5703125" customWidth="1"/>
    <col min="7143" max="7143" width="6.85546875" customWidth="1"/>
    <col min="7144" max="7144" width="7.28515625" customWidth="1"/>
    <col min="7145" max="7145" width="9.28515625" customWidth="1"/>
    <col min="7146" max="7146" width="6.7109375" customWidth="1"/>
    <col min="7147" max="7147" width="59.7109375" customWidth="1"/>
    <col min="7148" max="7149" width="11.5703125" customWidth="1"/>
    <col min="7150" max="7150" width="12.5703125" customWidth="1"/>
    <col min="7399" max="7399" width="6.85546875" customWidth="1"/>
    <col min="7400" max="7400" width="7.28515625" customWidth="1"/>
    <col min="7401" max="7401" width="9.28515625" customWidth="1"/>
    <col min="7402" max="7402" width="6.7109375" customWidth="1"/>
    <col min="7403" max="7403" width="59.7109375" customWidth="1"/>
    <col min="7404" max="7405" width="11.5703125" customWidth="1"/>
    <col min="7406" max="7406" width="12.5703125" customWidth="1"/>
    <col min="7655" max="7655" width="6.85546875" customWidth="1"/>
    <col min="7656" max="7656" width="7.28515625" customWidth="1"/>
    <col min="7657" max="7657" width="9.28515625" customWidth="1"/>
    <col min="7658" max="7658" width="6.7109375" customWidth="1"/>
    <col min="7659" max="7659" width="59.7109375" customWidth="1"/>
    <col min="7660" max="7661" width="11.5703125" customWidth="1"/>
    <col min="7662" max="7662" width="12.5703125" customWidth="1"/>
    <col min="7911" max="7911" width="6.85546875" customWidth="1"/>
    <col min="7912" max="7912" width="7.28515625" customWidth="1"/>
    <col min="7913" max="7913" width="9.28515625" customWidth="1"/>
    <col min="7914" max="7914" width="6.7109375" customWidth="1"/>
    <col min="7915" max="7915" width="59.7109375" customWidth="1"/>
    <col min="7916" max="7917" width="11.5703125" customWidth="1"/>
    <col min="7918" max="7918" width="12.5703125" customWidth="1"/>
    <col min="8167" max="8167" width="6.85546875" customWidth="1"/>
    <col min="8168" max="8168" width="7.28515625" customWidth="1"/>
    <col min="8169" max="8169" width="9.28515625" customWidth="1"/>
    <col min="8170" max="8170" width="6.7109375" customWidth="1"/>
    <col min="8171" max="8171" width="59.7109375" customWidth="1"/>
    <col min="8172" max="8173" width="11.5703125" customWidth="1"/>
    <col min="8174" max="8174" width="12.5703125" customWidth="1"/>
    <col min="8423" max="8423" width="6.85546875" customWidth="1"/>
    <col min="8424" max="8424" width="7.28515625" customWidth="1"/>
    <col min="8425" max="8425" width="9.28515625" customWidth="1"/>
    <col min="8426" max="8426" width="6.7109375" customWidth="1"/>
    <col min="8427" max="8427" width="59.7109375" customWidth="1"/>
    <col min="8428" max="8429" width="11.5703125" customWidth="1"/>
    <col min="8430" max="8430" width="12.5703125" customWidth="1"/>
    <col min="8679" max="8679" width="6.85546875" customWidth="1"/>
    <col min="8680" max="8680" width="7.28515625" customWidth="1"/>
    <col min="8681" max="8681" width="9.28515625" customWidth="1"/>
    <col min="8682" max="8682" width="6.7109375" customWidth="1"/>
    <col min="8683" max="8683" width="59.7109375" customWidth="1"/>
    <col min="8684" max="8685" width="11.5703125" customWidth="1"/>
    <col min="8686" max="8686" width="12.5703125" customWidth="1"/>
    <col min="8935" max="8935" width="6.85546875" customWidth="1"/>
    <col min="8936" max="8936" width="7.28515625" customWidth="1"/>
    <col min="8937" max="8937" width="9.28515625" customWidth="1"/>
    <col min="8938" max="8938" width="6.7109375" customWidth="1"/>
    <col min="8939" max="8939" width="59.7109375" customWidth="1"/>
    <col min="8940" max="8941" width="11.5703125" customWidth="1"/>
    <col min="8942" max="8942" width="12.5703125" customWidth="1"/>
    <col min="9191" max="9191" width="6.85546875" customWidth="1"/>
    <col min="9192" max="9192" width="7.28515625" customWidth="1"/>
    <col min="9193" max="9193" width="9.28515625" customWidth="1"/>
    <col min="9194" max="9194" width="6.7109375" customWidth="1"/>
    <col min="9195" max="9195" width="59.7109375" customWidth="1"/>
    <col min="9196" max="9197" width="11.5703125" customWidth="1"/>
    <col min="9198" max="9198" width="12.5703125" customWidth="1"/>
    <col min="9447" max="9447" width="6.85546875" customWidth="1"/>
    <col min="9448" max="9448" width="7.28515625" customWidth="1"/>
    <col min="9449" max="9449" width="9.28515625" customWidth="1"/>
    <col min="9450" max="9450" width="6.7109375" customWidth="1"/>
    <col min="9451" max="9451" width="59.7109375" customWidth="1"/>
    <col min="9452" max="9453" width="11.5703125" customWidth="1"/>
    <col min="9454" max="9454" width="12.5703125" customWidth="1"/>
    <col min="9703" max="9703" width="6.85546875" customWidth="1"/>
    <col min="9704" max="9704" width="7.28515625" customWidth="1"/>
    <col min="9705" max="9705" width="9.28515625" customWidth="1"/>
    <col min="9706" max="9706" width="6.7109375" customWidth="1"/>
    <col min="9707" max="9707" width="59.7109375" customWidth="1"/>
    <col min="9708" max="9709" width="11.5703125" customWidth="1"/>
    <col min="9710" max="9710" width="12.5703125" customWidth="1"/>
    <col min="9959" max="9959" width="6.85546875" customWidth="1"/>
    <col min="9960" max="9960" width="7.28515625" customWidth="1"/>
    <col min="9961" max="9961" width="9.28515625" customWidth="1"/>
    <col min="9962" max="9962" width="6.7109375" customWidth="1"/>
    <col min="9963" max="9963" width="59.7109375" customWidth="1"/>
    <col min="9964" max="9965" width="11.5703125" customWidth="1"/>
    <col min="9966" max="9966" width="12.5703125" customWidth="1"/>
    <col min="10215" max="10215" width="6.85546875" customWidth="1"/>
    <col min="10216" max="10216" width="7.28515625" customWidth="1"/>
    <col min="10217" max="10217" width="9.28515625" customWidth="1"/>
    <col min="10218" max="10218" width="6.7109375" customWidth="1"/>
    <col min="10219" max="10219" width="59.7109375" customWidth="1"/>
    <col min="10220" max="10221" width="11.5703125" customWidth="1"/>
    <col min="10222" max="10222" width="12.5703125" customWidth="1"/>
    <col min="10471" max="10471" width="6.85546875" customWidth="1"/>
    <col min="10472" max="10472" width="7.28515625" customWidth="1"/>
    <col min="10473" max="10473" width="9.28515625" customWidth="1"/>
    <col min="10474" max="10474" width="6.7109375" customWidth="1"/>
    <col min="10475" max="10475" width="59.7109375" customWidth="1"/>
    <col min="10476" max="10477" width="11.5703125" customWidth="1"/>
    <col min="10478" max="10478" width="12.5703125" customWidth="1"/>
    <col min="10727" max="10727" width="6.85546875" customWidth="1"/>
    <col min="10728" max="10728" width="7.28515625" customWidth="1"/>
    <col min="10729" max="10729" width="9.28515625" customWidth="1"/>
    <col min="10730" max="10730" width="6.7109375" customWidth="1"/>
    <col min="10731" max="10731" width="59.7109375" customWidth="1"/>
    <col min="10732" max="10733" width="11.5703125" customWidth="1"/>
    <col min="10734" max="10734" width="12.5703125" customWidth="1"/>
    <col min="10983" max="10983" width="6.85546875" customWidth="1"/>
    <col min="10984" max="10984" width="7.28515625" customWidth="1"/>
    <col min="10985" max="10985" width="9.28515625" customWidth="1"/>
    <col min="10986" max="10986" width="6.7109375" customWidth="1"/>
    <col min="10987" max="10987" width="59.7109375" customWidth="1"/>
    <col min="10988" max="10989" width="11.5703125" customWidth="1"/>
    <col min="10990" max="10990" width="12.5703125" customWidth="1"/>
    <col min="11239" max="11239" width="6.85546875" customWidth="1"/>
    <col min="11240" max="11240" width="7.28515625" customWidth="1"/>
    <col min="11241" max="11241" width="9.28515625" customWidth="1"/>
    <col min="11242" max="11242" width="6.7109375" customWidth="1"/>
    <col min="11243" max="11243" width="59.7109375" customWidth="1"/>
    <col min="11244" max="11245" width="11.5703125" customWidth="1"/>
    <col min="11246" max="11246" width="12.5703125" customWidth="1"/>
    <col min="11495" max="11495" width="6.85546875" customWidth="1"/>
    <col min="11496" max="11496" width="7.28515625" customWidth="1"/>
    <col min="11497" max="11497" width="9.28515625" customWidth="1"/>
    <col min="11498" max="11498" width="6.7109375" customWidth="1"/>
    <col min="11499" max="11499" width="59.7109375" customWidth="1"/>
    <col min="11500" max="11501" width="11.5703125" customWidth="1"/>
    <col min="11502" max="11502" width="12.5703125" customWidth="1"/>
    <col min="11751" max="11751" width="6.85546875" customWidth="1"/>
    <col min="11752" max="11752" width="7.28515625" customWidth="1"/>
    <col min="11753" max="11753" width="9.28515625" customWidth="1"/>
    <col min="11754" max="11754" width="6.7109375" customWidth="1"/>
    <col min="11755" max="11755" width="59.7109375" customWidth="1"/>
    <col min="11756" max="11757" width="11.5703125" customWidth="1"/>
    <col min="11758" max="11758" width="12.5703125" customWidth="1"/>
    <col min="12007" max="12007" width="6.85546875" customWidth="1"/>
    <col min="12008" max="12008" width="7.28515625" customWidth="1"/>
    <col min="12009" max="12009" width="9.28515625" customWidth="1"/>
    <col min="12010" max="12010" width="6.7109375" customWidth="1"/>
    <col min="12011" max="12011" width="59.7109375" customWidth="1"/>
    <col min="12012" max="12013" width="11.5703125" customWidth="1"/>
    <col min="12014" max="12014" width="12.5703125" customWidth="1"/>
    <col min="12263" max="12263" width="6.85546875" customWidth="1"/>
    <col min="12264" max="12264" width="7.28515625" customWidth="1"/>
    <col min="12265" max="12265" width="9.28515625" customWidth="1"/>
    <col min="12266" max="12266" width="6.7109375" customWidth="1"/>
    <col min="12267" max="12267" width="59.7109375" customWidth="1"/>
    <col min="12268" max="12269" width="11.5703125" customWidth="1"/>
    <col min="12270" max="12270" width="12.5703125" customWidth="1"/>
    <col min="12519" max="12519" width="6.85546875" customWidth="1"/>
    <col min="12520" max="12520" width="7.28515625" customWidth="1"/>
    <col min="12521" max="12521" width="9.28515625" customWidth="1"/>
    <col min="12522" max="12522" width="6.7109375" customWidth="1"/>
    <col min="12523" max="12523" width="59.7109375" customWidth="1"/>
    <col min="12524" max="12525" width="11.5703125" customWidth="1"/>
    <col min="12526" max="12526" width="12.5703125" customWidth="1"/>
    <col min="12775" max="12775" width="6.85546875" customWidth="1"/>
    <col min="12776" max="12776" width="7.28515625" customWidth="1"/>
    <col min="12777" max="12777" width="9.28515625" customWidth="1"/>
    <col min="12778" max="12778" width="6.7109375" customWidth="1"/>
    <col min="12779" max="12779" width="59.7109375" customWidth="1"/>
    <col min="12780" max="12781" width="11.5703125" customWidth="1"/>
    <col min="12782" max="12782" width="12.5703125" customWidth="1"/>
    <col min="13031" max="13031" width="6.85546875" customWidth="1"/>
    <col min="13032" max="13032" width="7.28515625" customWidth="1"/>
    <col min="13033" max="13033" width="9.28515625" customWidth="1"/>
    <col min="13034" max="13034" width="6.7109375" customWidth="1"/>
    <col min="13035" max="13035" width="59.7109375" customWidth="1"/>
    <col min="13036" max="13037" width="11.5703125" customWidth="1"/>
    <col min="13038" max="13038" width="12.5703125" customWidth="1"/>
    <col min="13287" max="13287" width="6.85546875" customWidth="1"/>
    <col min="13288" max="13288" width="7.28515625" customWidth="1"/>
    <col min="13289" max="13289" width="9.28515625" customWidth="1"/>
    <col min="13290" max="13290" width="6.7109375" customWidth="1"/>
    <col min="13291" max="13291" width="59.7109375" customWidth="1"/>
    <col min="13292" max="13293" width="11.5703125" customWidth="1"/>
    <col min="13294" max="13294" width="12.5703125" customWidth="1"/>
    <col min="13543" max="13543" width="6.85546875" customWidth="1"/>
    <col min="13544" max="13544" width="7.28515625" customWidth="1"/>
    <col min="13545" max="13545" width="9.28515625" customWidth="1"/>
    <col min="13546" max="13546" width="6.7109375" customWidth="1"/>
    <col min="13547" max="13547" width="59.7109375" customWidth="1"/>
    <col min="13548" max="13549" width="11.5703125" customWidth="1"/>
    <col min="13550" max="13550" width="12.5703125" customWidth="1"/>
    <col min="13799" max="13799" width="6.85546875" customWidth="1"/>
    <col min="13800" max="13800" width="7.28515625" customWidth="1"/>
    <col min="13801" max="13801" width="9.28515625" customWidth="1"/>
    <col min="13802" max="13802" width="6.7109375" customWidth="1"/>
    <col min="13803" max="13803" width="59.7109375" customWidth="1"/>
    <col min="13804" max="13805" width="11.5703125" customWidth="1"/>
    <col min="13806" max="13806" width="12.5703125" customWidth="1"/>
    <col min="14055" max="14055" width="6.85546875" customWidth="1"/>
    <col min="14056" max="14056" width="7.28515625" customWidth="1"/>
    <col min="14057" max="14057" width="9.28515625" customWidth="1"/>
    <col min="14058" max="14058" width="6.7109375" customWidth="1"/>
    <col min="14059" max="14059" width="59.7109375" customWidth="1"/>
    <col min="14060" max="14061" width="11.5703125" customWidth="1"/>
    <col min="14062" max="14062" width="12.5703125" customWidth="1"/>
    <col min="14311" max="14311" width="6.85546875" customWidth="1"/>
    <col min="14312" max="14312" width="7.28515625" customWidth="1"/>
    <col min="14313" max="14313" width="9.28515625" customWidth="1"/>
    <col min="14314" max="14314" width="6.7109375" customWidth="1"/>
    <col min="14315" max="14315" width="59.7109375" customWidth="1"/>
    <col min="14316" max="14317" width="11.5703125" customWidth="1"/>
    <col min="14318" max="14318" width="12.5703125" customWidth="1"/>
    <col min="14567" max="14567" width="6.85546875" customWidth="1"/>
    <col min="14568" max="14568" width="7.28515625" customWidth="1"/>
    <col min="14569" max="14569" width="9.28515625" customWidth="1"/>
    <col min="14570" max="14570" width="6.7109375" customWidth="1"/>
    <col min="14571" max="14571" width="59.7109375" customWidth="1"/>
    <col min="14572" max="14573" width="11.5703125" customWidth="1"/>
    <col min="14574" max="14574" width="12.5703125" customWidth="1"/>
    <col min="14823" max="14823" width="6.85546875" customWidth="1"/>
    <col min="14824" max="14824" width="7.28515625" customWidth="1"/>
    <col min="14825" max="14825" width="9.28515625" customWidth="1"/>
    <col min="14826" max="14826" width="6.7109375" customWidth="1"/>
    <col min="14827" max="14827" width="59.7109375" customWidth="1"/>
    <col min="14828" max="14829" width="11.5703125" customWidth="1"/>
    <col min="14830" max="14830" width="12.5703125" customWidth="1"/>
    <col min="15079" max="15079" width="6.85546875" customWidth="1"/>
    <col min="15080" max="15080" width="7.28515625" customWidth="1"/>
    <col min="15081" max="15081" width="9.28515625" customWidth="1"/>
    <col min="15082" max="15082" width="6.7109375" customWidth="1"/>
    <col min="15083" max="15083" width="59.7109375" customWidth="1"/>
    <col min="15084" max="15085" width="11.5703125" customWidth="1"/>
    <col min="15086" max="15086" width="12.5703125" customWidth="1"/>
    <col min="15335" max="15335" width="6.85546875" customWidth="1"/>
    <col min="15336" max="15336" width="7.28515625" customWidth="1"/>
    <col min="15337" max="15337" width="9.28515625" customWidth="1"/>
    <col min="15338" max="15338" width="6.7109375" customWidth="1"/>
    <col min="15339" max="15339" width="59.7109375" customWidth="1"/>
    <col min="15340" max="15341" width="11.5703125" customWidth="1"/>
    <col min="15342" max="15342" width="12.5703125" customWidth="1"/>
    <col min="15591" max="15591" width="6.85546875" customWidth="1"/>
    <col min="15592" max="15592" width="7.28515625" customWidth="1"/>
    <col min="15593" max="15593" width="9.28515625" customWidth="1"/>
    <col min="15594" max="15594" width="6.7109375" customWidth="1"/>
    <col min="15595" max="15595" width="59.7109375" customWidth="1"/>
    <col min="15596" max="15597" width="11.5703125" customWidth="1"/>
    <col min="15598" max="15598" width="12.5703125" customWidth="1"/>
    <col min="15847" max="15847" width="6.85546875" customWidth="1"/>
    <col min="15848" max="15848" width="7.28515625" customWidth="1"/>
    <col min="15849" max="15849" width="9.28515625" customWidth="1"/>
    <col min="15850" max="15850" width="6.7109375" customWidth="1"/>
    <col min="15851" max="15851" width="59.7109375" customWidth="1"/>
    <col min="15852" max="15853" width="11.5703125" customWidth="1"/>
    <col min="15854" max="15854" width="12.5703125" customWidth="1"/>
    <col min="16103" max="16103" width="6.85546875" customWidth="1"/>
    <col min="16104" max="16104" width="7.28515625" customWidth="1"/>
    <col min="16105" max="16105" width="9.28515625" customWidth="1"/>
    <col min="16106" max="16106" width="6.7109375" customWidth="1"/>
    <col min="16107" max="16107" width="59.7109375" customWidth="1"/>
    <col min="16108" max="16109" width="11.5703125" customWidth="1"/>
    <col min="16110" max="16110" width="12.5703125" customWidth="1"/>
  </cols>
  <sheetData>
    <row r="1" spans="1:6" s="79" customFormat="1">
      <c r="A1" s="17"/>
      <c r="B1" s="17"/>
      <c r="C1" s="17"/>
      <c r="D1" s="97"/>
      <c r="E1" s="104" t="s">
        <v>361</v>
      </c>
      <c r="F1" s="100"/>
    </row>
    <row r="2" spans="1:6" s="79" customFormat="1">
      <c r="A2" s="17"/>
      <c r="B2" s="17"/>
      <c r="C2" s="17"/>
      <c r="D2" s="97"/>
      <c r="E2" s="104" t="s">
        <v>362</v>
      </c>
      <c r="F2" s="100"/>
    </row>
    <row r="3" spans="1:6">
      <c r="E3" s="63"/>
      <c r="F3" s="64"/>
    </row>
    <row r="4" spans="1:6" s="83" customFormat="1" ht="15.75">
      <c r="A4" s="101" t="s">
        <v>475</v>
      </c>
      <c r="B4" s="101"/>
      <c r="C4" s="101"/>
      <c r="D4" s="102"/>
      <c r="E4" s="101"/>
      <c r="F4" s="103"/>
    </row>
    <row r="5" spans="1:6" s="29" customFormat="1" ht="32.25">
      <c r="A5" s="52" t="s">
        <v>325</v>
      </c>
      <c r="B5" s="59" t="s">
        <v>182</v>
      </c>
      <c r="C5" s="60" t="s">
        <v>327</v>
      </c>
      <c r="D5" s="58" t="s">
        <v>326</v>
      </c>
      <c r="E5" s="53" t="s">
        <v>324</v>
      </c>
      <c r="F5" s="66" t="s">
        <v>505</v>
      </c>
    </row>
    <row r="6" spans="1:6" s="29" customFormat="1" ht="12.75">
      <c r="A6" s="41">
        <v>1</v>
      </c>
      <c r="B6" s="41">
        <v>2</v>
      </c>
      <c r="C6" s="41">
        <v>3</v>
      </c>
      <c r="D6" s="41">
        <v>4</v>
      </c>
      <c r="E6" s="41">
        <v>5</v>
      </c>
      <c r="F6" s="12">
        <v>6</v>
      </c>
    </row>
    <row r="7" spans="1:6" s="29" customFormat="1" ht="24">
      <c r="A7" s="11" t="s">
        <v>414</v>
      </c>
      <c r="B7" s="14"/>
      <c r="C7" s="14"/>
      <c r="D7" s="15"/>
      <c r="E7" s="56" t="s">
        <v>484</v>
      </c>
      <c r="F7" s="68"/>
    </row>
    <row r="8" spans="1:6" s="21" customFormat="1" ht="13.5">
      <c r="A8" s="18"/>
      <c r="B8" s="18"/>
      <c r="C8" s="18">
        <v>610000</v>
      </c>
      <c r="D8" s="19">
        <v>1</v>
      </c>
      <c r="E8" s="18" t="s">
        <v>183</v>
      </c>
      <c r="F8" s="69">
        <f t="shared" ref="F8" si="0">SUM(F9)</f>
        <v>69000</v>
      </c>
    </row>
    <row r="9" spans="1:6" s="25" customFormat="1" ht="12.75">
      <c r="A9" s="22"/>
      <c r="B9" s="45"/>
      <c r="C9" s="22">
        <v>613000</v>
      </c>
      <c r="D9" s="23" t="s">
        <v>10</v>
      </c>
      <c r="E9" s="22" t="s">
        <v>184</v>
      </c>
      <c r="F9" s="70">
        <f>SUM(F10:F12)</f>
        <v>69000</v>
      </c>
    </row>
    <row r="10" spans="1:6" s="29" customFormat="1" ht="12.75">
      <c r="A10" s="26"/>
      <c r="B10" s="43" t="s">
        <v>191</v>
      </c>
      <c r="C10" s="26">
        <v>613100</v>
      </c>
      <c r="D10" s="27" t="s">
        <v>12</v>
      </c>
      <c r="E10" s="26" t="s">
        <v>186</v>
      </c>
      <c r="F10" s="72">
        <v>1000</v>
      </c>
    </row>
    <row r="11" spans="1:6" s="29" customFormat="1" ht="12.75">
      <c r="A11" s="26"/>
      <c r="B11" s="46" t="s">
        <v>191</v>
      </c>
      <c r="C11" s="26">
        <v>613900</v>
      </c>
      <c r="D11" s="27" t="s">
        <v>20</v>
      </c>
      <c r="E11" s="26" t="s">
        <v>187</v>
      </c>
      <c r="F11" s="72">
        <v>23000</v>
      </c>
    </row>
    <row r="12" spans="1:6" s="29" customFormat="1" ht="12.75">
      <c r="A12" s="26"/>
      <c r="B12" s="46" t="s">
        <v>191</v>
      </c>
      <c r="C12" s="26">
        <v>613900</v>
      </c>
      <c r="D12" s="27" t="s">
        <v>23</v>
      </c>
      <c r="E12" s="26" t="s">
        <v>323</v>
      </c>
      <c r="F12" s="72">
        <v>45000</v>
      </c>
    </row>
    <row r="13" spans="1:6" s="25" customFormat="1" ht="12.75">
      <c r="A13" s="22"/>
      <c r="B13" s="45"/>
      <c r="C13" s="22">
        <v>821000</v>
      </c>
      <c r="D13" s="23">
        <v>2</v>
      </c>
      <c r="E13" s="54" t="s">
        <v>214</v>
      </c>
      <c r="F13" s="70">
        <f>SUM(F14:F16)</f>
        <v>70000</v>
      </c>
    </row>
    <row r="14" spans="1:6" s="29" customFormat="1" ht="12.75" hidden="1">
      <c r="A14" s="26"/>
      <c r="B14" s="46"/>
      <c r="C14" s="26"/>
      <c r="D14" s="27"/>
      <c r="E14" s="26"/>
      <c r="F14" s="72"/>
    </row>
    <row r="15" spans="1:6" s="29" customFormat="1" ht="12.75">
      <c r="A15" s="26"/>
      <c r="B15" s="46" t="s">
        <v>189</v>
      </c>
      <c r="C15" s="26">
        <v>821500</v>
      </c>
      <c r="D15" s="27" t="s">
        <v>54</v>
      </c>
      <c r="E15" s="26" t="s">
        <v>338</v>
      </c>
      <c r="F15" s="72">
        <v>60000</v>
      </c>
    </row>
    <row r="16" spans="1:6" s="29" customFormat="1" ht="12.75">
      <c r="A16" s="26"/>
      <c r="B16" s="46" t="s">
        <v>189</v>
      </c>
      <c r="C16" s="26">
        <v>821500</v>
      </c>
      <c r="D16" s="27" t="s">
        <v>72</v>
      </c>
      <c r="E16" s="26" t="s">
        <v>353</v>
      </c>
      <c r="F16" s="72">
        <v>10000</v>
      </c>
    </row>
    <row r="17" spans="1:6" s="29" customFormat="1" ht="12.75">
      <c r="A17" s="26"/>
      <c r="B17" s="26"/>
      <c r="C17" s="26"/>
      <c r="D17" s="27"/>
      <c r="E17" s="54" t="s">
        <v>425</v>
      </c>
      <c r="F17" s="70">
        <f>SUM(F8+F13)</f>
        <v>139000</v>
      </c>
    </row>
    <row r="18" spans="1:6" s="29" customFormat="1" ht="12.75">
      <c r="A18" s="11" t="s">
        <v>415</v>
      </c>
      <c r="B18" s="14"/>
      <c r="C18" s="14"/>
      <c r="D18" s="15"/>
      <c r="E18" s="55" t="s">
        <v>485</v>
      </c>
      <c r="F18" s="68"/>
    </row>
    <row r="19" spans="1:6" s="21" customFormat="1" ht="13.5">
      <c r="A19" s="18"/>
      <c r="B19" s="44"/>
      <c r="C19" s="18">
        <v>610000</v>
      </c>
      <c r="D19" s="19">
        <v>1</v>
      </c>
      <c r="E19" s="18" t="s">
        <v>183</v>
      </c>
      <c r="F19" s="69">
        <f>SUM(F20+F26)</f>
        <v>1215000</v>
      </c>
    </row>
    <row r="20" spans="1:6" s="25" customFormat="1" ht="12.75">
      <c r="A20" s="22"/>
      <c r="B20" s="45"/>
      <c r="C20" s="22">
        <v>613000</v>
      </c>
      <c r="D20" s="23" t="s">
        <v>10</v>
      </c>
      <c r="E20" s="22" t="s">
        <v>184</v>
      </c>
      <c r="F20" s="70">
        <f>SUM(F21:F25)</f>
        <v>140000</v>
      </c>
    </row>
    <row r="21" spans="1:6" s="29" customFormat="1" ht="12.75">
      <c r="A21" s="26"/>
      <c r="B21" s="46" t="s">
        <v>189</v>
      </c>
      <c r="C21" s="26">
        <v>613100</v>
      </c>
      <c r="D21" s="27" t="s">
        <v>12</v>
      </c>
      <c r="E21" s="26" t="s">
        <v>186</v>
      </c>
      <c r="F21" s="72">
        <v>1000</v>
      </c>
    </row>
    <row r="22" spans="1:6" s="29" customFormat="1" ht="12.75">
      <c r="A22" s="26"/>
      <c r="B22" s="46" t="s">
        <v>191</v>
      </c>
      <c r="C22" s="26">
        <v>613700</v>
      </c>
      <c r="D22" s="27" t="s">
        <v>20</v>
      </c>
      <c r="E22" s="26" t="s">
        <v>439</v>
      </c>
      <c r="F22" s="72">
        <v>30000</v>
      </c>
    </row>
    <row r="23" spans="1:6" s="29" customFormat="1" ht="12.75">
      <c r="A23" s="26"/>
      <c r="B23" s="46" t="s">
        <v>189</v>
      </c>
      <c r="C23" s="26">
        <v>613800</v>
      </c>
      <c r="D23" s="27" t="s">
        <v>23</v>
      </c>
      <c r="E23" s="26" t="s">
        <v>190</v>
      </c>
      <c r="F23" s="72">
        <v>14000</v>
      </c>
    </row>
    <row r="24" spans="1:6" s="29" customFormat="1" ht="12.75">
      <c r="A24" s="26"/>
      <c r="B24" s="46" t="s">
        <v>206</v>
      </c>
      <c r="C24" s="26">
        <v>613900</v>
      </c>
      <c r="D24" s="27" t="s">
        <v>192</v>
      </c>
      <c r="E24" s="26" t="s">
        <v>220</v>
      </c>
      <c r="F24" s="72">
        <v>70000</v>
      </c>
    </row>
    <row r="25" spans="1:6" s="29" customFormat="1" ht="12.75">
      <c r="A25" s="26"/>
      <c r="B25" s="46" t="s">
        <v>189</v>
      </c>
      <c r="C25" s="26">
        <v>613900</v>
      </c>
      <c r="D25" s="27" t="s">
        <v>193</v>
      </c>
      <c r="E25" s="26" t="s">
        <v>187</v>
      </c>
      <c r="F25" s="72">
        <v>25000</v>
      </c>
    </row>
    <row r="26" spans="1:6" s="25" customFormat="1" ht="13.5" customHeight="1">
      <c r="A26" s="22"/>
      <c r="B26" s="45"/>
      <c r="C26" s="22">
        <v>614000</v>
      </c>
      <c r="D26" s="23" t="s">
        <v>29</v>
      </c>
      <c r="E26" s="22" t="s">
        <v>197</v>
      </c>
      <c r="F26" s="70">
        <f>SUM(F27:F34)</f>
        <v>1075000</v>
      </c>
    </row>
    <row r="27" spans="1:6" s="29" customFormat="1" ht="12.75">
      <c r="A27" s="26"/>
      <c r="B27" s="46" t="s">
        <v>198</v>
      </c>
      <c r="C27" s="26">
        <v>614400</v>
      </c>
      <c r="D27" s="27" t="s">
        <v>31</v>
      </c>
      <c r="E27" s="26" t="s">
        <v>200</v>
      </c>
      <c r="F27" s="72">
        <v>10000</v>
      </c>
    </row>
    <row r="28" spans="1:6" s="29" customFormat="1" ht="12.75">
      <c r="A28" s="26"/>
      <c r="B28" s="46" t="s">
        <v>189</v>
      </c>
      <c r="C28" s="26">
        <v>614400</v>
      </c>
      <c r="D28" s="27" t="s">
        <v>199</v>
      </c>
      <c r="E28" s="26" t="s">
        <v>392</v>
      </c>
      <c r="F28" s="72">
        <v>150000</v>
      </c>
    </row>
    <row r="29" spans="1:6" s="29" customFormat="1" ht="12.75">
      <c r="A29" s="26"/>
      <c r="B29" s="46" t="s">
        <v>189</v>
      </c>
      <c r="C29" s="26">
        <v>614400</v>
      </c>
      <c r="D29" s="27" t="s">
        <v>202</v>
      </c>
      <c r="E29" s="26" t="s">
        <v>456</v>
      </c>
      <c r="F29" s="72">
        <v>100000</v>
      </c>
    </row>
    <row r="30" spans="1:6" s="29" customFormat="1" ht="12.75">
      <c r="A30" s="26"/>
      <c r="B30" s="46" t="s">
        <v>201</v>
      </c>
      <c r="C30" s="26">
        <v>614500</v>
      </c>
      <c r="D30" s="27" t="s">
        <v>204</v>
      </c>
      <c r="E30" s="26" t="s">
        <v>203</v>
      </c>
      <c r="F30" s="72">
        <v>550000</v>
      </c>
    </row>
    <row r="31" spans="1:6" s="29" customFormat="1" ht="12.75">
      <c r="A31" s="26"/>
      <c r="B31" s="46" t="s">
        <v>189</v>
      </c>
      <c r="C31" s="26">
        <v>614500</v>
      </c>
      <c r="D31" s="27" t="s">
        <v>207</v>
      </c>
      <c r="E31" s="26" t="s">
        <v>205</v>
      </c>
      <c r="F31" s="72">
        <v>100000</v>
      </c>
    </row>
    <row r="32" spans="1:6" s="29" customFormat="1" ht="12.75">
      <c r="A32" s="26"/>
      <c r="B32" s="46" t="s">
        <v>206</v>
      </c>
      <c r="C32" s="26">
        <v>614800</v>
      </c>
      <c r="D32" s="27" t="s">
        <v>210</v>
      </c>
      <c r="E32" s="26" t="s">
        <v>208</v>
      </c>
      <c r="F32" s="72">
        <v>45000</v>
      </c>
    </row>
    <row r="33" spans="1:6" s="29" customFormat="1" ht="12.75">
      <c r="A33" s="26"/>
      <c r="B33" s="46" t="s">
        <v>209</v>
      </c>
      <c r="C33" s="26">
        <v>614800</v>
      </c>
      <c r="D33" s="27" t="s">
        <v>212</v>
      </c>
      <c r="E33" s="26" t="s">
        <v>211</v>
      </c>
      <c r="F33" s="72">
        <v>105000</v>
      </c>
    </row>
    <row r="34" spans="1:6" s="29" customFormat="1" ht="12.75">
      <c r="A34" s="26"/>
      <c r="B34" s="46" t="s">
        <v>209</v>
      </c>
      <c r="C34" s="26">
        <v>614800</v>
      </c>
      <c r="D34" s="27" t="s">
        <v>235</v>
      </c>
      <c r="E34" s="26" t="s">
        <v>213</v>
      </c>
      <c r="F34" s="72">
        <v>15000</v>
      </c>
    </row>
    <row r="35" spans="1:6" s="25" customFormat="1" ht="12.75">
      <c r="A35" s="22"/>
      <c r="B35" s="45"/>
      <c r="C35" s="22">
        <v>821000</v>
      </c>
      <c r="D35" s="23">
        <v>2</v>
      </c>
      <c r="E35" s="54" t="s">
        <v>214</v>
      </c>
      <c r="F35" s="70">
        <f>SUM(F36)</f>
        <v>300000</v>
      </c>
    </row>
    <row r="36" spans="1:6" s="29" customFormat="1" ht="12.75">
      <c r="A36" s="26"/>
      <c r="B36" s="46" t="s">
        <v>185</v>
      </c>
      <c r="C36" s="26">
        <v>821500</v>
      </c>
      <c r="D36" s="27" t="s">
        <v>54</v>
      </c>
      <c r="E36" s="26" t="s">
        <v>477</v>
      </c>
      <c r="F36" s="72">
        <v>300000</v>
      </c>
    </row>
    <row r="37" spans="1:6" s="29" customFormat="1" ht="12.75">
      <c r="A37" s="26"/>
      <c r="B37" s="46"/>
      <c r="C37" s="26"/>
      <c r="D37" s="27"/>
      <c r="E37" s="54" t="s">
        <v>426</v>
      </c>
      <c r="F37" s="70">
        <f>SUM(F19+F35)</f>
        <v>1515000</v>
      </c>
    </row>
    <row r="38" spans="1:6" s="29" customFormat="1" ht="12.75">
      <c r="A38" s="11" t="s">
        <v>416</v>
      </c>
      <c r="B38" s="14"/>
      <c r="C38" s="14"/>
      <c r="D38" s="15"/>
      <c r="E38" s="55" t="s">
        <v>486</v>
      </c>
      <c r="F38" s="68"/>
    </row>
    <row r="39" spans="1:6" s="21" customFormat="1" ht="13.5">
      <c r="A39" s="18"/>
      <c r="B39" s="44"/>
      <c r="C39" s="18">
        <v>610000</v>
      </c>
      <c r="D39" s="19">
        <v>1</v>
      </c>
      <c r="E39" s="18" t="s">
        <v>183</v>
      </c>
      <c r="F39" s="69">
        <f>SUM(F40+F44)</f>
        <v>2633600</v>
      </c>
    </row>
    <row r="40" spans="1:6" s="25" customFormat="1" ht="12.75">
      <c r="A40" s="22"/>
      <c r="B40" s="45"/>
      <c r="C40" s="22">
        <v>613000</v>
      </c>
      <c r="D40" s="23" t="s">
        <v>10</v>
      </c>
      <c r="E40" s="22" t="s">
        <v>184</v>
      </c>
      <c r="F40" s="70">
        <f>SUM(F41:F43)</f>
        <v>106000</v>
      </c>
    </row>
    <row r="41" spans="1:6" s="29" customFormat="1" ht="12.75">
      <c r="A41" s="26"/>
      <c r="B41" s="46" t="s">
        <v>189</v>
      </c>
      <c r="C41" s="26">
        <v>613100</v>
      </c>
      <c r="D41" s="27" t="s">
        <v>12</v>
      </c>
      <c r="E41" s="26" t="s">
        <v>186</v>
      </c>
      <c r="F41" s="72">
        <v>1000</v>
      </c>
    </row>
    <row r="42" spans="1:6" s="29" customFormat="1" ht="12.75">
      <c r="A42" s="26"/>
      <c r="B42" s="46" t="s">
        <v>226</v>
      </c>
      <c r="C42" s="26">
        <v>613500</v>
      </c>
      <c r="D42" s="27" t="s">
        <v>20</v>
      </c>
      <c r="E42" s="26" t="s">
        <v>227</v>
      </c>
      <c r="F42" s="72">
        <v>99500</v>
      </c>
    </row>
    <row r="43" spans="1:6" s="29" customFormat="1" ht="12.75">
      <c r="A43" s="26"/>
      <c r="B43" s="46" t="s">
        <v>189</v>
      </c>
      <c r="C43" s="26">
        <v>613900</v>
      </c>
      <c r="D43" s="27" t="s">
        <v>23</v>
      </c>
      <c r="E43" s="26" t="s">
        <v>187</v>
      </c>
      <c r="F43" s="72">
        <v>5500</v>
      </c>
    </row>
    <row r="44" spans="1:6" s="25" customFormat="1" ht="13.5" customHeight="1">
      <c r="A44" s="22"/>
      <c r="B44" s="45"/>
      <c r="C44" s="22">
        <v>614000</v>
      </c>
      <c r="D44" s="23" t="s">
        <v>29</v>
      </c>
      <c r="E44" s="22" t="s">
        <v>197</v>
      </c>
      <c r="F44" s="70">
        <f>SUM(F45:F82)</f>
        <v>2527600</v>
      </c>
    </row>
    <row r="45" spans="1:6" s="29" customFormat="1" ht="12.75">
      <c r="A45" s="26"/>
      <c r="B45" s="46" t="s">
        <v>247</v>
      </c>
      <c r="C45" s="26">
        <v>614100</v>
      </c>
      <c r="D45" s="27" t="s">
        <v>31</v>
      </c>
      <c r="E45" s="26" t="s">
        <v>261</v>
      </c>
      <c r="F45" s="72">
        <v>9000</v>
      </c>
    </row>
    <row r="46" spans="1:6" s="29" customFormat="1" ht="12.75">
      <c r="A46" s="26"/>
      <c r="B46" s="46" t="s">
        <v>229</v>
      </c>
      <c r="C46" s="26">
        <v>614200</v>
      </c>
      <c r="D46" s="27" t="s">
        <v>199</v>
      </c>
      <c r="E46" s="26" t="s">
        <v>322</v>
      </c>
      <c r="F46" s="72">
        <v>108000</v>
      </c>
    </row>
    <row r="47" spans="1:6" s="29" customFormat="1" ht="12.75">
      <c r="A47" s="26"/>
      <c r="B47" s="46" t="s">
        <v>229</v>
      </c>
      <c r="C47" s="26">
        <v>614200</v>
      </c>
      <c r="D47" s="27" t="s">
        <v>202</v>
      </c>
      <c r="E47" s="26" t="s">
        <v>321</v>
      </c>
      <c r="F47" s="72">
        <v>153000</v>
      </c>
    </row>
    <row r="48" spans="1:6" s="29" customFormat="1" ht="12.75">
      <c r="A48" s="26"/>
      <c r="B48" s="46" t="s">
        <v>229</v>
      </c>
      <c r="C48" s="26">
        <v>614200</v>
      </c>
      <c r="D48" s="61" t="s">
        <v>204</v>
      </c>
      <c r="E48" s="26" t="s">
        <v>394</v>
      </c>
      <c r="F48" s="72">
        <v>45000</v>
      </c>
    </row>
    <row r="49" spans="1:6" s="29" customFormat="1" ht="12.75">
      <c r="A49" s="26"/>
      <c r="B49" s="46" t="s">
        <v>230</v>
      </c>
      <c r="C49" s="26">
        <v>614200</v>
      </c>
      <c r="D49" s="27" t="s">
        <v>207</v>
      </c>
      <c r="E49" s="26" t="s">
        <v>319</v>
      </c>
      <c r="F49" s="72">
        <v>30000</v>
      </c>
    </row>
    <row r="50" spans="1:6" s="29" customFormat="1" ht="12.75">
      <c r="A50" s="26"/>
      <c r="B50" s="46" t="s">
        <v>230</v>
      </c>
      <c r="C50" s="26">
        <v>614200</v>
      </c>
      <c r="D50" s="27" t="s">
        <v>210</v>
      </c>
      <c r="E50" s="26" t="s">
        <v>231</v>
      </c>
      <c r="F50" s="72">
        <v>20000</v>
      </c>
    </row>
    <row r="51" spans="1:6" s="29" customFormat="1" ht="12.75">
      <c r="A51" s="26"/>
      <c r="B51" s="46">
        <v>1091</v>
      </c>
      <c r="C51" s="26">
        <v>614200</v>
      </c>
      <c r="D51" s="27" t="s">
        <v>212</v>
      </c>
      <c r="E51" s="26" t="s">
        <v>354</v>
      </c>
      <c r="F51" s="72">
        <v>360000</v>
      </c>
    </row>
    <row r="52" spans="1:6" s="29" customFormat="1" ht="12.75">
      <c r="A52" s="26"/>
      <c r="B52" s="46">
        <v>1091</v>
      </c>
      <c r="C52" s="26">
        <v>614200</v>
      </c>
      <c r="D52" s="27" t="s">
        <v>235</v>
      </c>
      <c r="E52" s="26" t="s">
        <v>232</v>
      </c>
      <c r="F52" s="72">
        <v>9000</v>
      </c>
    </row>
    <row r="53" spans="1:6" s="29" customFormat="1" ht="12.75">
      <c r="A53" s="26"/>
      <c r="B53" s="46">
        <v>1091</v>
      </c>
      <c r="C53" s="26">
        <v>614200</v>
      </c>
      <c r="D53" s="27" t="s">
        <v>236</v>
      </c>
      <c r="E53" s="26" t="s">
        <v>482</v>
      </c>
      <c r="F53" s="72">
        <v>39000</v>
      </c>
    </row>
    <row r="54" spans="1:6" s="29" customFormat="1" ht="12.75">
      <c r="A54" s="26"/>
      <c r="B54" s="46" t="s">
        <v>233</v>
      </c>
      <c r="C54" s="26">
        <v>614200</v>
      </c>
      <c r="D54" s="27" t="s">
        <v>237</v>
      </c>
      <c r="E54" s="26" t="s">
        <v>401</v>
      </c>
      <c r="F54" s="72">
        <v>15000</v>
      </c>
    </row>
    <row r="55" spans="1:6" s="29" customFormat="1" ht="12.75">
      <c r="A55" s="26"/>
      <c r="B55" s="46">
        <v>1091</v>
      </c>
      <c r="C55" s="26">
        <v>614200</v>
      </c>
      <c r="D55" s="27" t="s">
        <v>239</v>
      </c>
      <c r="E55" s="26" t="s">
        <v>462</v>
      </c>
      <c r="F55" s="72">
        <v>15000</v>
      </c>
    </row>
    <row r="56" spans="1:6" s="29" customFormat="1" ht="12.75">
      <c r="A56" s="26"/>
      <c r="B56" s="46" t="s">
        <v>247</v>
      </c>
      <c r="C56" s="26">
        <v>614300</v>
      </c>
      <c r="D56" s="27" t="s">
        <v>240</v>
      </c>
      <c r="E56" s="26" t="s">
        <v>371</v>
      </c>
      <c r="F56" s="72">
        <v>80000</v>
      </c>
    </row>
    <row r="57" spans="1:6" s="29" customFormat="1" ht="12.75">
      <c r="A57" s="26"/>
      <c r="B57" s="46" t="s">
        <v>196</v>
      </c>
      <c r="C57" s="26">
        <v>614300</v>
      </c>
      <c r="D57" s="27" t="s">
        <v>242</v>
      </c>
      <c r="E57" s="26" t="s">
        <v>459</v>
      </c>
      <c r="F57" s="72">
        <v>13500</v>
      </c>
    </row>
    <row r="58" spans="1:6" s="29" customFormat="1" ht="12.75">
      <c r="A58" s="26"/>
      <c r="B58" s="46">
        <v>1091</v>
      </c>
      <c r="C58" s="26">
        <v>614300</v>
      </c>
      <c r="D58" s="27" t="s">
        <v>244</v>
      </c>
      <c r="E58" s="26" t="s">
        <v>386</v>
      </c>
      <c r="F58" s="72">
        <v>10000</v>
      </c>
    </row>
    <row r="59" spans="1:6" s="29" customFormat="1" ht="12.75">
      <c r="A59" s="26"/>
      <c r="B59" s="46" t="s">
        <v>196</v>
      </c>
      <c r="C59" s="26">
        <v>614300</v>
      </c>
      <c r="D59" s="27" t="s">
        <v>246</v>
      </c>
      <c r="E59" s="26" t="s">
        <v>234</v>
      </c>
      <c r="F59" s="72">
        <v>40000</v>
      </c>
    </row>
    <row r="60" spans="1:6" s="29" customFormat="1" ht="12.75">
      <c r="A60" s="26"/>
      <c r="B60" s="46" t="s">
        <v>196</v>
      </c>
      <c r="C60" s="26">
        <v>614300</v>
      </c>
      <c r="D60" s="27" t="s">
        <v>248</v>
      </c>
      <c r="E60" s="26" t="s">
        <v>461</v>
      </c>
      <c r="F60" s="72">
        <v>5000</v>
      </c>
    </row>
    <row r="61" spans="1:6" s="29" customFormat="1" ht="12.75">
      <c r="A61" s="26"/>
      <c r="B61" s="46" t="s">
        <v>196</v>
      </c>
      <c r="C61" s="26">
        <v>614300</v>
      </c>
      <c r="D61" s="27" t="s">
        <v>249</v>
      </c>
      <c r="E61" s="26" t="s">
        <v>384</v>
      </c>
      <c r="F61" s="72">
        <v>15000</v>
      </c>
    </row>
    <row r="62" spans="1:6" s="29" customFormat="1" ht="12.75">
      <c r="A62" s="26"/>
      <c r="B62" s="46" t="s">
        <v>196</v>
      </c>
      <c r="C62" s="26">
        <v>614300</v>
      </c>
      <c r="D62" s="27" t="s">
        <v>250</v>
      </c>
      <c r="E62" s="26" t="s">
        <v>385</v>
      </c>
      <c r="F62" s="72">
        <v>10000</v>
      </c>
    </row>
    <row r="63" spans="1:6" s="29" customFormat="1" ht="12.75">
      <c r="A63" s="26"/>
      <c r="B63" s="46" t="s">
        <v>196</v>
      </c>
      <c r="C63" s="26">
        <v>614300</v>
      </c>
      <c r="D63" s="27" t="s">
        <v>405</v>
      </c>
      <c r="E63" s="26" t="s">
        <v>238</v>
      </c>
      <c r="F63" s="72">
        <v>45000</v>
      </c>
    </row>
    <row r="64" spans="1:6" s="29" customFormat="1" ht="12.75">
      <c r="A64" s="26"/>
      <c r="B64" s="47" t="s">
        <v>233</v>
      </c>
      <c r="C64" s="26">
        <v>614300</v>
      </c>
      <c r="D64" s="27" t="s">
        <v>253</v>
      </c>
      <c r="E64" s="26" t="s">
        <v>310</v>
      </c>
      <c r="F64" s="72">
        <v>310000</v>
      </c>
    </row>
    <row r="65" spans="1:6" s="29" customFormat="1" ht="12.75">
      <c r="A65" s="26"/>
      <c r="B65" s="47" t="s">
        <v>233</v>
      </c>
      <c r="C65" s="26">
        <v>614300</v>
      </c>
      <c r="D65" s="27" t="s">
        <v>254</v>
      </c>
      <c r="E65" s="26" t="s">
        <v>241</v>
      </c>
      <c r="F65" s="72">
        <v>50000</v>
      </c>
    </row>
    <row r="66" spans="1:6" s="29" customFormat="1" ht="12.75">
      <c r="A66" s="26"/>
      <c r="B66" s="46" t="s">
        <v>230</v>
      </c>
      <c r="C66" s="26">
        <v>614300</v>
      </c>
      <c r="D66" s="27" t="s">
        <v>255</v>
      </c>
      <c r="E66" s="26" t="s">
        <v>243</v>
      </c>
      <c r="F66" s="72">
        <v>15000</v>
      </c>
    </row>
    <row r="67" spans="1:6" s="29" customFormat="1" ht="12.75">
      <c r="A67" s="26"/>
      <c r="B67" s="46">
        <v>1091</v>
      </c>
      <c r="C67" s="26">
        <v>614300</v>
      </c>
      <c r="D67" s="27" t="s">
        <v>256</v>
      </c>
      <c r="E67" s="26" t="s">
        <v>245</v>
      </c>
      <c r="F67" s="72">
        <v>46000</v>
      </c>
    </row>
    <row r="68" spans="1:6" s="29" customFormat="1" ht="12.75">
      <c r="A68" s="26"/>
      <c r="B68" s="46">
        <v>1091</v>
      </c>
      <c r="C68" s="26">
        <v>614300</v>
      </c>
      <c r="D68" s="27" t="s">
        <v>257</v>
      </c>
      <c r="E68" s="26" t="s">
        <v>376</v>
      </c>
      <c r="F68" s="72">
        <v>5000</v>
      </c>
    </row>
    <row r="69" spans="1:6" s="29" customFormat="1" ht="12.75">
      <c r="A69" s="26"/>
      <c r="B69" s="46" t="s">
        <v>230</v>
      </c>
      <c r="C69" s="26">
        <v>614300</v>
      </c>
      <c r="D69" s="27" t="s">
        <v>258</v>
      </c>
      <c r="E69" s="26" t="s">
        <v>382</v>
      </c>
      <c r="F69" s="72">
        <v>60000</v>
      </c>
    </row>
    <row r="70" spans="1:6" s="29" customFormat="1" ht="12.75">
      <c r="A70" s="26"/>
      <c r="B70" s="46" t="s">
        <v>185</v>
      </c>
      <c r="C70" s="26">
        <v>614300</v>
      </c>
      <c r="D70" s="27" t="s">
        <v>259</v>
      </c>
      <c r="E70" s="26" t="s">
        <v>496</v>
      </c>
      <c r="F70" s="72">
        <v>10000</v>
      </c>
    </row>
    <row r="71" spans="1:6" s="29" customFormat="1" ht="12.75">
      <c r="A71" s="26"/>
      <c r="B71" s="46" t="s">
        <v>196</v>
      </c>
      <c r="C71" s="26">
        <v>614300</v>
      </c>
      <c r="D71" s="27" t="s">
        <v>260</v>
      </c>
      <c r="E71" s="26" t="s">
        <v>339</v>
      </c>
      <c r="F71" s="72">
        <v>24000</v>
      </c>
    </row>
    <row r="72" spans="1:6" s="29" customFormat="1" ht="12.75">
      <c r="A72" s="26"/>
      <c r="B72" s="46" t="s">
        <v>262</v>
      </c>
      <c r="C72" s="26">
        <v>614300</v>
      </c>
      <c r="D72" s="27" t="s">
        <v>406</v>
      </c>
      <c r="E72" s="26" t="s">
        <v>263</v>
      </c>
      <c r="F72" s="72">
        <v>88500</v>
      </c>
    </row>
    <row r="73" spans="1:6" s="29" customFormat="1" ht="12.75">
      <c r="A73" s="26"/>
      <c r="B73" s="46" t="s">
        <v>251</v>
      </c>
      <c r="C73" s="26">
        <v>614400</v>
      </c>
      <c r="D73" s="27" t="s">
        <v>320</v>
      </c>
      <c r="E73" s="26" t="s">
        <v>340</v>
      </c>
      <c r="F73" s="72">
        <v>360000</v>
      </c>
    </row>
    <row r="74" spans="1:6" s="29" customFormat="1" ht="12.75">
      <c r="A74" s="26"/>
      <c r="B74" s="46" t="s">
        <v>252</v>
      </c>
      <c r="C74" s="26">
        <v>614400</v>
      </c>
      <c r="D74" s="27" t="s">
        <v>375</v>
      </c>
      <c r="E74" s="26" t="s">
        <v>377</v>
      </c>
      <c r="F74" s="72">
        <v>345600</v>
      </c>
    </row>
    <row r="75" spans="1:6" s="29" customFormat="1" ht="12.75">
      <c r="A75" s="26"/>
      <c r="B75" s="46" t="s">
        <v>252</v>
      </c>
      <c r="C75" s="26">
        <v>614400</v>
      </c>
      <c r="D75" s="27" t="s">
        <v>383</v>
      </c>
      <c r="E75" s="26" t="s">
        <v>341</v>
      </c>
      <c r="F75" s="72">
        <v>32000</v>
      </c>
    </row>
    <row r="76" spans="1:6" s="29" customFormat="1" ht="12.75">
      <c r="A76" s="26"/>
      <c r="B76" s="46" t="s">
        <v>252</v>
      </c>
      <c r="C76" s="26">
        <v>614400</v>
      </c>
      <c r="D76" s="27" t="s">
        <v>391</v>
      </c>
      <c r="E76" s="26" t="s">
        <v>342</v>
      </c>
      <c r="F76" s="72">
        <v>28000</v>
      </c>
    </row>
    <row r="77" spans="1:6" s="29" customFormat="1" ht="12.75">
      <c r="A77" s="26"/>
      <c r="B77" s="46" t="s">
        <v>198</v>
      </c>
      <c r="C77" s="26">
        <v>614400</v>
      </c>
      <c r="D77" s="27" t="s">
        <v>397</v>
      </c>
      <c r="E77" s="26" t="s">
        <v>396</v>
      </c>
      <c r="F77" s="72">
        <v>47000</v>
      </c>
    </row>
    <row r="78" spans="1:6" s="29" customFormat="1" ht="12.75">
      <c r="A78" s="26"/>
      <c r="B78" s="46" t="s">
        <v>198</v>
      </c>
      <c r="C78" s="26">
        <v>614400</v>
      </c>
      <c r="D78" s="27" t="s">
        <v>398</v>
      </c>
      <c r="E78" s="26" t="s">
        <v>402</v>
      </c>
      <c r="F78" s="72">
        <v>20000</v>
      </c>
    </row>
    <row r="79" spans="1:6" s="29" customFormat="1" ht="12.75">
      <c r="A79" s="26"/>
      <c r="B79" s="46" t="s">
        <v>198</v>
      </c>
      <c r="C79" s="26">
        <v>614400</v>
      </c>
      <c r="D79" s="27" t="s">
        <v>399</v>
      </c>
      <c r="E79" s="26" t="s">
        <v>403</v>
      </c>
      <c r="F79" s="72">
        <v>11000</v>
      </c>
    </row>
    <row r="80" spans="1:6" s="29" customFormat="1" ht="12.75">
      <c r="A80" s="26"/>
      <c r="B80" s="46" t="s">
        <v>252</v>
      </c>
      <c r="C80" s="26">
        <v>614400</v>
      </c>
      <c r="D80" s="27" t="s">
        <v>407</v>
      </c>
      <c r="E80" s="26" t="s">
        <v>311</v>
      </c>
      <c r="F80" s="72">
        <v>9000</v>
      </c>
    </row>
    <row r="81" spans="1:6" s="29" customFormat="1" ht="12.75">
      <c r="A81" s="26"/>
      <c r="B81" s="46" t="s">
        <v>252</v>
      </c>
      <c r="C81" s="26">
        <v>614400</v>
      </c>
      <c r="D81" s="27" t="s">
        <v>408</v>
      </c>
      <c r="E81" s="26" t="s">
        <v>437</v>
      </c>
      <c r="F81" s="72">
        <v>30000</v>
      </c>
    </row>
    <row r="82" spans="1:6" s="29" customFormat="1" ht="12.75">
      <c r="A82" s="26"/>
      <c r="B82" s="46" t="s">
        <v>252</v>
      </c>
      <c r="C82" s="26">
        <v>614400</v>
      </c>
      <c r="D82" s="27" t="s">
        <v>409</v>
      </c>
      <c r="E82" s="26" t="s">
        <v>478</v>
      </c>
      <c r="F82" s="72">
        <v>15000</v>
      </c>
    </row>
    <row r="83" spans="1:6" s="29" customFormat="1" ht="12.75">
      <c r="A83" s="26"/>
      <c r="B83" s="46"/>
      <c r="C83" s="26"/>
      <c r="D83" s="27"/>
      <c r="E83" s="54" t="s">
        <v>427</v>
      </c>
      <c r="F83" s="70">
        <f>SUM(F39)</f>
        <v>2633600</v>
      </c>
    </row>
    <row r="84" spans="1:6" s="17" customFormat="1" ht="12.75">
      <c r="A84" s="11" t="s">
        <v>417</v>
      </c>
      <c r="B84" s="14"/>
      <c r="C84" s="14"/>
      <c r="D84" s="14"/>
      <c r="E84" s="14" t="s">
        <v>487</v>
      </c>
      <c r="F84" s="68"/>
    </row>
    <row r="85" spans="1:6" s="21" customFormat="1" ht="13.5">
      <c r="A85" s="18"/>
      <c r="B85" s="18"/>
      <c r="C85" s="18">
        <v>610000</v>
      </c>
      <c r="D85" s="19">
        <v>1</v>
      </c>
      <c r="E85" s="18" t="s">
        <v>183</v>
      </c>
      <c r="F85" s="69">
        <f>SUM(F86+F96)</f>
        <v>692000</v>
      </c>
    </row>
    <row r="86" spans="1:6" s="25" customFormat="1" ht="12.75">
      <c r="A86" s="22"/>
      <c r="B86" s="45"/>
      <c r="C86" s="22">
        <v>613000</v>
      </c>
      <c r="D86" s="23" t="s">
        <v>10</v>
      </c>
      <c r="E86" s="22" t="s">
        <v>184</v>
      </c>
      <c r="F86" s="70">
        <f>SUM(F87:F95)</f>
        <v>602000</v>
      </c>
    </row>
    <row r="87" spans="1:6" s="29" customFormat="1" ht="12.75">
      <c r="A87" s="26"/>
      <c r="B87" s="46" t="s">
        <v>290</v>
      </c>
      <c r="C87" s="26">
        <v>613100</v>
      </c>
      <c r="D87" s="27" t="s">
        <v>12</v>
      </c>
      <c r="E87" s="26" t="s">
        <v>335</v>
      </c>
      <c r="F87" s="72">
        <v>1000</v>
      </c>
    </row>
    <row r="88" spans="1:6" s="29" customFormat="1" ht="12.75">
      <c r="A88" s="26"/>
      <c r="B88" s="46" t="s">
        <v>290</v>
      </c>
      <c r="C88" s="26">
        <v>613400</v>
      </c>
      <c r="D88" s="27" t="s">
        <v>20</v>
      </c>
      <c r="E88" s="26" t="s">
        <v>332</v>
      </c>
      <c r="F88" s="72">
        <v>14400</v>
      </c>
    </row>
    <row r="89" spans="1:6" s="29" customFormat="1" ht="12.75">
      <c r="A89" s="26"/>
      <c r="B89" s="46" t="s">
        <v>290</v>
      </c>
      <c r="C89" s="26">
        <v>613400</v>
      </c>
      <c r="D89" s="27" t="s">
        <v>23</v>
      </c>
      <c r="E89" s="26" t="s">
        <v>330</v>
      </c>
      <c r="F89" s="72">
        <v>10000</v>
      </c>
    </row>
    <row r="90" spans="1:6" s="29" customFormat="1" ht="12.75">
      <c r="A90" s="26"/>
      <c r="B90" s="46" t="s">
        <v>290</v>
      </c>
      <c r="C90" s="26">
        <v>613700</v>
      </c>
      <c r="D90" s="27" t="s">
        <v>192</v>
      </c>
      <c r="E90" s="26" t="s">
        <v>344</v>
      </c>
      <c r="F90" s="72">
        <v>220200</v>
      </c>
    </row>
    <row r="91" spans="1:6" s="29" customFormat="1" ht="12.75">
      <c r="A91" s="26"/>
      <c r="B91" s="46" t="s">
        <v>290</v>
      </c>
      <c r="C91" s="26">
        <v>613700</v>
      </c>
      <c r="D91" s="27" t="s">
        <v>193</v>
      </c>
      <c r="E91" s="26" t="s">
        <v>345</v>
      </c>
      <c r="F91" s="72">
        <v>195600</v>
      </c>
    </row>
    <row r="92" spans="1:6" s="29" customFormat="1" ht="12.75">
      <c r="A92" s="26"/>
      <c r="B92" s="46" t="s">
        <v>290</v>
      </c>
      <c r="C92" s="26">
        <v>613700</v>
      </c>
      <c r="D92" s="27" t="s">
        <v>194</v>
      </c>
      <c r="E92" s="26" t="s">
        <v>429</v>
      </c>
      <c r="F92" s="72">
        <v>30000</v>
      </c>
    </row>
    <row r="93" spans="1:6" s="29" customFormat="1" ht="12.75">
      <c r="A93" s="26"/>
      <c r="B93" s="46" t="s">
        <v>290</v>
      </c>
      <c r="C93" s="26">
        <v>613900</v>
      </c>
      <c r="D93" s="27" t="s">
        <v>195</v>
      </c>
      <c r="E93" s="26" t="s">
        <v>346</v>
      </c>
      <c r="F93" s="72">
        <v>97800</v>
      </c>
    </row>
    <row r="94" spans="1:6" s="29" customFormat="1" ht="12.75">
      <c r="A94" s="26"/>
      <c r="B94" s="46" t="s">
        <v>290</v>
      </c>
      <c r="C94" s="26">
        <v>613900</v>
      </c>
      <c r="D94" s="27" t="s">
        <v>347</v>
      </c>
      <c r="E94" s="26" t="s">
        <v>469</v>
      </c>
      <c r="F94" s="72">
        <v>23000</v>
      </c>
    </row>
    <row r="95" spans="1:6" s="29" customFormat="1" ht="12.75">
      <c r="A95" s="26"/>
      <c r="B95" s="46" t="s">
        <v>290</v>
      </c>
      <c r="C95" s="26">
        <v>613900</v>
      </c>
      <c r="D95" s="27" t="s">
        <v>348</v>
      </c>
      <c r="E95" s="26" t="s">
        <v>468</v>
      </c>
      <c r="F95" s="72">
        <v>10000</v>
      </c>
    </row>
    <row r="96" spans="1:6" s="25" customFormat="1" ht="12.75">
      <c r="A96" s="22"/>
      <c r="B96" s="45"/>
      <c r="C96" s="22">
        <v>614000</v>
      </c>
      <c r="D96" s="23" t="s">
        <v>29</v>
      </c>
      <c r="E96" s="22" t="s">
        <v>197</v>
      </c>
      <c r="F96" s="70">
        <f>SUM(F97:F101)</f>
        <v>90000</v>
      </c>
    </row>
    <row r="97" spans="1:6" s="29" customFormat="1" ht="12.75" hidden="1">
      <c r="A97" s="26"/>
      <c r="B97" s="46"/>
      <c r="C97" s="26"/>
      <c r="D97" s="27"/>
      <c r="E97" s="26"/>
      <c r="F97" s="72"/>
    </row>
    <row r="98" spans="1:6" s="29" customFormat="1" ht="12.75">
      <c r="A98" s="26"/>
      <c r="B98" s="46" t="s">
        <v>290</v>
      </c>
      <c r="C98" s="26">
        <v>614200</v>
      </c>
      <c r="D98" s="27" t="s">
        <v>31</v>
      </c>
      <c r="E98" s="26" t="s">
        <v>393</v>
      </c>
      <c r="F98" s="72">
        <v>30000</v>
      </c>
    </row>
    <row r="99" spans="1:6" s="29" customFormat="1" ht="12.75">
      <c r="A99" s="26"/>
      <c r="B99" s="46" t="s">
        <v>290</v>
      </c>
      <c r="C99" s="26">
        <v>614300</v>
      </c>
      <c r="D99" s="27" t="s">
        <v>199</v>
      </c>
      <c r="E99" s="26" t="s">
        <v>334</v>
      </c>
      <c r="F99" s="72">
        <v>10000</v>
      </c>
    </row>
    <row r="100" spans="1:6" s="29" customFormat="1" ht="12.75">
      <c r="A100" s="26"/>
      <c r="B100" s="46" t="s">
        <v>290</v>
      </c>
      <c r="C100" s="26">
        <v>614400</v>
      </c>
      <c r="D100" s="27" t="s">
        <v>202</v>
      </c>
      <c r="E100" s="26" t="s">
        <v>474</v>
      </c>
      <c r="F100" s="72">
        <v>30000</v>
      </c>
    </row>
    <row r="101" spans="1:6" s="29" customFormat="1" ht="12.75">
      <c r="A101" s="26"/>
      <c r="B101" s="46" t="s">
        <v>290</v>
      </c>
      <c r="C101" s="26">
        <v>614500</v>
      </c>
      <c r="D101" s="27" t="s">
        <v>204</v>
      </c>
      <c r="E101" s="26" t="s">
        <v>470</v>
      </c>
      <c r="F101" s="72">
        <v>20000</v>
      </c>
    </row>
    <row r="102" spans="1:6" s="25" customFormat="1" ht="12.75">
      <c r="A102" s="22"/>
      <c r="B102" s="45"/>
      <c r="C102" s="22">
        <v>821000</v>
      </c>
      <c r="D102" s="23">
        <v>2</v>
      </c>
      <c r="E102" s="54" t="s">
        <v>214</v>
      </c>
      <c r="F102" s="70">
        <f>SUM(F103:F105)</f>
        <v>751100</v>
      </c>
    </row>
    <row r="103" spans="1:6" s="29" customFormat="1" ht="12.75">
      <c r="A103" s="26"/>
      <c r="B103" s="46" t="s">
        <v>290</v>
      </c>
      <c r="C103" s="26">
        <v>821300</v>
      </c>
      <c r="D103" s="27" t="s">
        <v>54</v>
      </c>
      <c r="E103" s="26" t="s">
        <v>333</v>
      </c>
      <c r="F103" s="72">
        <v>420000</v>
      </c>
    </row>
    <row r="104" spans="1:6" s="29" customFormat="1" ht="12.75">
      <c r="A104" s="26"/>
      <c r="B104" s="46" t="s">
        <v>290</v>
      </c>
      <c r="C104" s="26">
        <v>821300</v>
      </c>
      <c r="D104" s="27" t="s">
        <v>72</v>
      </c>
      <c r="E104" s="26" t="s">
        <v>471</v>
      </c>
      <c r="F104" s="72">
        <v>11100</v>
      </c>
    </row>
    <row r="105" spans="1:6" s="29" customFormat="1" ht="12.75">
      <c r="A105" s="26"/>
      <c r="B105" s="46" t="s">
        <v>290</v>
      </c>
      <c r="C105" s="26">
        <v>821300</v>
      </c>
      <c r="D105" s="27" t="s">
        <v>82</v>
      </c>
      <c r="E105" s="26" t="s">
        <v>331</v>
      </c>
      <c r="F105" s="72">
        <v>320000</v>
      </c>
    </row>
    <row r="106" spans="1:6" s="29" customFormat="1" ht="12.75">
      <c r="A106" s="26"/>
      <c r="B106" s="26"/>
      <c r="C106" s="26"/>
      <c r="D106" s="27"/>
      <c r="E106" s="54" t="s">
        <v>428</v>
      </c>
      <c r="F106" s="70">
        <f>SUM(F85+F102)</f>
        <v>1443100</v>
      </c>
    </row>
    <row r="107" spans="1:6" s="29" customFormat="1" ht="12.75">
      <c r="A107" s="11" t="s">
        <v>418</v>
      </c>
      <c r="B107" s="14"/>
      <c r="C107" s="14"/>
      <c r="D107" s="15"/>
      <c r="E107" s="56" t="s">
        <v>488</v>
      </c>
      <c r="F107" s="68"/>
    </row>
    <row r="108" spans="1:6" s="21" customFormat="1" ht="13.5">
      <c r="A108" s="18"/>
      <c r="B108" s="44"/>
      <c r="C108" s="18">
        <v>610000</v>
      </c>
      <c r="D108" s="19">
        <v>1</v>
      </c>
      <c r="E108" s="18" t="s">
        <v>183</v>
      </c>
      <c r="F108" s="69">
        <f>SUM(F109+F125+F130)</f>
        <v>4406000</v>
      </c>
    </row>
    <row r="109" spans="1:6" s="25" customFormat="1" ht="12.75">
      <c r="A109" s="22"/>
      <c r="B109" s="45"/>
      <c r="C109" s="22">
        <v>613000</v>
      </c>
      <c r="D109" s="23" t="s">
        <v>10</v>
      </c>
      <c r="E109" s="22" t="s">
        <v>184</v>
      </c>
      <c r="F109" s="70">
        <f>SUM(F110:F121)</f>
        <v>3856000</v>
      </c>
    </row>
    <row r="110" spans="1:6" s="29" customFormat="1" ht="12.75">
      <c r="A110" s="26"/>
      <c r="B110" s="46" t="s">
        <v>189</v>
      </c>
      <c r="C110" s="26">
        <v>613100</v>
      </c>
      <c r="D110" s="27" t="s">
        <v>12</v>
      </c>
      <c r="E110" s="26" t="s">
        <v>186</v>
      </c>
      <c r="F110" s="72">
        <v>1000</v>
      </c>
    </row>
    <row r="111" spans="1:6" s="29" customFormat="1" ht="12.75">
      <c r="A111" s="26"/>
      <c r="B111" s="46" t="s">
        <v>216</v>
      </c>
      <c r="C111" s="26">
        <v>613200</v>
      </c>
      <c r="D111" s="27" t="s">
        <v>20</v>
      </c>
      <c r="E111" s="26" t="s">
        <v>217</v>
      </c>
      <c r="F111" s="72">
        <v>225000</v>
      </c>
    </row>
    <row r="112" spans="1:6" s="29" customFormat="1" ht="12.75">
      <c r="A112" s="26"/>
      <c r="B112" s="46" t="s">
        <v>218</v>
      </c>
      <c r="C112" s="26">
        <v>613300</v>
      </c>
      <c r="D112" s="27" t="s">
        <v>23</v>
      </c>
      <c r="E112" s="26" t="s">
        <v>378</v>
      </c>
      <c r="F112" s="72">
        <v>1150000</v>
      </c>
    </row>
    <row r="113" spans="1:6" s="29" customFormat="1" ht="12.75">
      <c r="A113" s="26"/>
      <c r="B113" s="46" t="s">
        <v>218</v>
      </c>
      <c r="C113" s="26">
        <v>613300</v>
      </c>
      <c r="D113" s="27" t="s">
        <v>192</v>
      </c>
      <c r="E113" s="26" t="s">
        <v>349</v>
      </c>
      <c r="F113" s="72">
        <v>970000</v>
      </c>
    </row>
    <row r="114" spans="1:6" s="29" customFormat="1" ht="12.75">
      <c r="A114" s="26"/>
      <c r="B114" s="46" t="s">
        <v>219</v>
      </c>
      <c r="C114" s="26">
        <v>613300</v>
      </c>
      <c r="D114" s="27" t="s">
        <v>193</v>
      </c>
      <c r="E114" s="26" t="s">
        <v>457</v>
      </c>
      <c r="F114" s="72">
        <v>130000</v>
      </c>
    </row>
    <row r="115" spans="1:6" s="29" customFormat="1" ht="12.75">
      <c r="A115" s="26"/>
      <c r="B115" s="46" t="s">
        <v>219</v>
      </c>
      <c r="C115" s="26">
        <v>613300</v>
      </c>
      <c r="D115" s="27" t="s">
        <v>194</v>
      </c>
      <c r="E115" s="26" t="s">
        <v>352</v>
      </c>
      <c r="F115" s="72">
        <v>150000</v>
      </c>
    </row>
    <row r="116" spans="1:6" s="29" customFormat="1" ht="12.75">
      <c r="A116" s="26"/>
      <c r="B116" s="46" t="s">
        <v>189</v>
      </c>
      <c r="C116" s="26">
        <v>613300</v>
      </c>
      <c r="D116" s="27" t="s">
        <v>195</v>
      </c>
      <c r="E116" s="26" t="s">
        <v>390</v>
      </c>
      <c r="F116" s="72">
        <v>50000</v>
      </c>
    </row>
    <row r="117" spans="1:6" s="29" customFormat="1" ht="12.75">
      <c r="A117" s="26"/>
      <c r="B117" s="46" t="s">
        <v>395</v>
      </c>
      <c r="C117" s="26">
        <v>613300</v>
      </c>
      <c r="D117" s="27" t="s">
        <v>347</v>
      </c>
      <c r="E117" s="26" t="s">
        <v>451</v>
      </c>
      <c r="F117" s="72">
        <v>420000</v>
      </c>
    </row>
    <row r="118" spans="1:6" s="29" customFormat="1" ht="12.75">
      <c r="A118" s="26"/>
      <c r="B118" s="46" t="s">
        <v>219</v>
      </c>
      <c r="C118" s="26">
        <v>613300</v>
      </c>
      <c r="D118" s="62" t="s">
        <v>348</v>
      </c>
      <c r="E118" s="26" t="s">
        <v>480</v>
      </c>
      <c r="F118" s="72">
        <v>150000</v>
      </c>
    </row>
    <row r="119" spans="1:6" s="29" customFormat="1" ht="12.75">
      <c r="A119" s="26"/>
      <c r="B119" s="46" t="s">
        <v>191</v>
      </c>
      <c r="C119" s="26">
        <v>613700</v>
      </c>
      <c r="D119" s="62" t="s">
        <v>351</v>
      </c>
      <c r="E119" s="26" t="s">
        <v>350</v>
      </c>
      <c r="F119" s="72">
        <v>500000</v>
      </c>
    </row>
    <row r="120" spans="1:6" s="29" customFormat="1" ht="12.75">
      <c r="A120" s="26"/>
      <c r="B120" s="46" t="s">
        <v>189</v>
      </c>
      <c r="C120" s="26">
        <v>613900</v>
      </c>
      <c r="D120" s="62" t="s">
        <v>412</v>
      </c>
      <c r="E120" s="26" t="s">
        <v>187</v>
      </c>
      <c r="F120" s="72">
        <v>60000</v>
      </c>
    </row>
    <row r="121" spans="1:6" s="29" customFormat="1" ht="12.75">
      <c r="A121" s="26"/>
      <c r="B121" s="46" t="s">
        <v>191</v>
      </c>
      <c r="C121" s="26">
        <v>613900</v>
      </c>
      <c r="D121" s="62" t="s">
        <v>479</v>
      </c>
      <c r="E121" s="26" t="s">
        <v>221</v>
      </c>
      <c r="F121" s="72">
        <v>50000</v>
      </c>
    </row>
    <row r="122" spans="1:6" s="25" customFormat="1" ht="12.75" hidden="1">
      <c r="A122" s="22"/>
      <c r="B122" s="45"/>
      <c r="C122" s="22"/>
      <c r="D122" s="23"/>
      <c r="E122" s="22"/>
      <c r="F122" s="70"/>
    </row>
    <row r="123" spans="1:6" s="29" customFormat="1" ht="12.75" hidden="1">
      <c r="A123" s="26"/>
      <c r="B123" s="46"/>
      <c r="C123" s="26"/>
      <c r="D123" s="27"/>
      <c r="E123" s="26"/>
      <c r="F123" s="72"/>
    </row>
    <row r="124" spans="1:6" s="29" customFormat="1" ht="12.75" hidden="1">
      <c r="A124" s="26"/>
      <c r="B124" s="46"/>
      <c r="C124" s="26"/>
      <c r="D124" s="62"/>
      <c r="E124" s="26"/>
      <c r="F124" s="72"/>
    </row>
    <row r="125" spans="1:6" s="25" customFormat="1" ht="12.75">
      <c r="A125" s="22"/>
      <c r="B125" s="45"/>
      <c r="C125" s="22">
        <v>614000</v>
      </c>
      <c r="D125" s="23" t="s">
        <v>29</v>
      </c>
      <c r="E125" s="22" t="s">
        <v>197</v>
      </c>
      <c r="F125" s="70">
        <f>SUM(F126:F129)</f>
        <v>450000</v>
      </c>
    </row>
    <row r="126" spans="1:6" s="29" customFormat="1" ht="12.75">
      <c r="A126" s="26"/>
      <c r="B126" s="46" t="s">
        <v>247</v>
      </c>
      <c r="C126" s="26">
        <v>614100</v>
      </c>
      <c r="D126" s="27" t="s">
        <v>31</v>
      </c>
      <c r="E126" s="26" t="s">
        <v>374</v>
      </c>
      <c r="F126" s="72">
        <v>90000</v>
      </c>
    </row>
    <row r="127" spans="1:6" s="29" customFormat="1" ht="12.75">
      <c r="A127" s="26"/>
      <c r="B127" s="46" t="s">
        <v>216</v>
      </c>
      <c r="C127" s="26">
        <v>614100</v>
      </c>
      <c r="D127" s="27" t="s">
        <v>199</v>
      </c>
      <c r="E127" s="26" t="s">
        <v>285</v>
      </c>
      <c r="F127" s="72">
        <v>120000</v>
      </c>
    </row>
    <row r="128" spans="1:6" s="29" customFormat="1" ht="12.75">
      <c r="A128" s="26"/>
      <c r="B128" s="46" t="s">
        <v>219</v>
      </c>
      <c r="C128" s="26">
        <v>614400</v>
      </c>
      <c r="D128" s="27" t="s">
        <v>202</v>
      </c>
      <c r="E128" s="26" t="s">
        <v>458</v>
      </c>
      <c r="F128" s="72">
        <v>220000</v>
      </c>
    </row>
    <row r="129" spans="1:7" s="29" customFormat="1" ht="12.75">
      <c r="A129" s="26"/>
      <c r="B129" s="46" t="s">
        <v>198</v>
      </c>
      <c r="C129" s="26">
        <v>614400</v>
      </c>
      <c r="D129" s="27" t="s">
        <v>204</v>
      </c>
      <c r="E129" s="26" t="s">
        <v>476</v>
      </c>
      <c r="F129" s="72">
        <v>20000</v>
      </c>
    </row>
    <row r="130" spans="1:7" s="25" customFormat="1" ht="12.75">
      <c r="A130" s="22"/>
      <c r="B130" s="45"/>
      <c r="C130" s="22">
        <v>61600</v>
      </c>
      <c r="D130" s="23" t="s">
        <v>45</v>
      </c>
      <c r="E130" s="22" t="s">
        <v>222</v>
      </c>
      <c r="F130" s="70">
        <f>SUM(F131)</f>
        <v>100000</v>
      </c>
    </row>
    <row r="131" spans="1:7" s="29" customFormat="1" ht="12.75">
      <c r="A131" s="26"/>
      <c r="B131" s="46" t="s">
        <v>223</v>
      </c>
      <c r="C131" s="26">
        <v>616100</v>
      </c>
      <c r="D131" s="27" t="s">
        <v>47</v>
      </c>
      <c r="E131" s="26" t="s">
        <v>224</v>
      </c>
      <c r="F131" s="72">
        <v>100000</v>
      </c>
    </row>
    <row r="132" spans="1:7" s="25" customFormat="1" ht="12.75">
      <c r="A132" s="22"/>
      <c r="B132" s="45"/>
      <c r="C132" s="22">
        <v>821000</v>
      </c>
      <c r="D132" s="23" t="s">
        <v>313</v>
      </c>
      <c r="E132" s="54" t="s">
        <v>214</v>
      </c>
      <c r="F132" s="70">
        <f>SUM(F133:F140)</f>
        <v>15660000</v>
      </c>
    </row>
    <row r="133" spans="1:7" s="29" customFormat="1" ht="12.75">
      <c r="A133" s="26"/>
      <c r="B133" s="46" t="s">
        <v>189</v>
      </c>
      <c r="C133" s="26">
        <v>821100</v>
      </c>
      <c r="D133" s="27" t="s">
        <v>54</v>
      </c>
      <c r="E133" s="26" t="s">
        <v>329</v>
      </c>
      <c r="F133" s="72">
        <v>5000</v>
      </c>
    </row>
    <row r="134" spans="1:7" s="29" customFormat="1" ht="12.75">
      <c r="A134" s="26"/>
      <c r="B134" s="46" t="s">
        <v>189</v>
      </c>
      <c r="C134" s="26">
        <v>821500</v>
      </c>
      <c r="D134" s="27" t="s">
        <v>72</v>
      </c>
      <c r="E134" s="26" t="s">
        <v>353</v>
      </c>
      <c r="F134" s="72">
        <v>50000</v>
      </c>
    </row>
    <row r="135" spans="1:7" s="29" customFormat="1" ht="12.75">
      <c r="A135" s="26"/>
      <c r="B135" s="46" t="s">
        <v>189</v>
      </c>
      <c r="C135" s="26">
        <v>821600</v>
      </c>
      <c r="D135" s="27" t="s">
        <v>82</v>
      </c>
      <c r="E135" s="26" t="s">
        <v>388</v>
      </c>
      <c r="F135" s="72">
        <v>11000000</v>
      </c>
    </row>
    <row r="136" spans="1:7" s="29" customFormat="1" ht="12.75">
      <c r="A136" s="26"/>
      <c r="B136" s="46" t="s">
        <v>189</v>
      </c>
      <c r="C136" s="26">
        <v>821600</v>
      </c>
      <c r="D136" s="27" t="s">
        <v>88</v>
      </c>
      <c r="E136" s="26" t="s">
        <v>404</v>
      </c>
      <c r="F136" s="72">
        <v>2200000</v>
      </c>
    </row>
    <row r="137" spans="1:7" s="29" customFormat="1" ht="12.75">
      <c r="A137" s="26"/>
      <c r="B137" s="46" t="s">
        <v>189</v>
      </c>
      <c r="C137" s="26">
        <v>821600</v>
      </c>
      <c r="D137" s="27" t="s">
        <v>94</v>
      </c>
      <c r="E137" s="26" t="s">
        <v>387</v>
      </c>
      <c r="F137" s="72">
        <v>2100000</v>
      </c>
    </row>
    <row r="138" spans="1:7" s="29" customFormat="1" ht="12.75">
      <c r="A138" s="26"/>
      <c r="B138" s="46" t="s">
        <v>189</v>
      </c>
      <c r="C138" s="26">
        <v>821600</v>
      </c>
      <c r="D138" s="27" t="s">
        <v>121</v>
      </c>
      <c r="E138" s="26" t="s">
        <v>312</v>
      </c>
      <c r="F138" s="72">
        <v>200000</v>
      </c>
    </row>
    <row r="139" spans="1:7" s="29" customFormat="1" ht="12.75">
      <c r="A139" s="26"/>
      <c r="B139" s="46" t="s">
        <v>191</v>
      </c>
      <c r="C139" s="26">
        <v>821600</v>
      </c>
      <c r="D139" s="27" t="s">
        <v>151</v>
      </c>
      <c r="E139" s="26" t="s">
        <v>343</v>
      </c>
      <c r="F139" s="72">
        <v>30000</v>
      </c>
    </row>
    <row r="140" spans="1:7" s="29" customFormat="1" ht="12.75">
      <c r="A140" s="26"/>
      <c r="B140" s="46" t="s">
        <v>215</v>
      </c>
      <c r="C140" s="26">
        <v>821600</v>
      </c>
      <c r="D140" s="27" t="s">
        <v>158</v>
      </c>
      <c r="E140" s="26" t="s">
        <v>337</v>
      </c>
      <c r="F140" s="72">
        <v>75000</v>
      </c>
    </row>
    <row r="141" spans="1:7" s="25" customFormat="1" ht="12.75">
      <c r="A141" s="22"/>
      <c r="B141" s="45" t="s">
        <v>223</v>
      </c>
      <c r="C141" s="22">
        <v>823100</v>
      </c>
      <c r="D141" s="23">
        <v>3</v>
      </c>
      <c r="E141" s="22" t="s">
        <v>225</v>
      </c>
      <c r="F141" s="70">
        <v>820000</v>
      </c>
      <c r="G141" s="108"/>
    </row>
    <row r="142" spans="1:7" s="29" customFormat="1" ht="12.75">
      <c r="A142" s="26"/>
      <c r="B142" s="46"/>
      <c r="C142" s="26"/>
      <c r="D142" s="27"/>
      <c r="E142" s="54" t="s">
        <v>430</v>
      </c>
      <c r="F142" s="70">
        <f>SUM(F108+F132+F141)</f>
        <v>20886000</v>
      </c>
    </row>
    <row r="143" spans="1:7" s="29" customFormat="1" ht="12.75" hidden="1">
      <c r="A143" s="26"/>
      <c r="B143" s="26"/>
      <c r="C143" s="26"/>
      <c r="D143" s="27"/>
      <c r="E143" s="54"/>
      <c r="F143" s="70"/>
    </row>
    <row r="144" spans="1:7" s="29" customFormat="1" ht="12.75">
      <c r="A144" s="11" t="s">
        <v>419</v>
      </c>
      <c r="B144" s="14"/>
      <c r="C144" s="14"/>
      <c r="D144" s="15"/>
      <c r="E144" s="56" t="s">
        <v>489</v>
      </c>
      <c r="F144" s="68"/>
    </row>
    <row r="145" spans="1:6" s="21" customFormat="1" ht="13.5">
      <c r="A145" s="18"/>
      <c r="B145" s="18"/>
      <c r="C145" s="18">
        <v>610000</v>
      </c>
      <c r="D145" s="19">
        <v>1</v>
      </c>
      <c r="E145" s="18" t="s">
        <v>183</v>
      </c>
      <c r="F145" s="69">
        <f>SUM(F146+F149+F151+F162)</f>
        <v>5012900</v>
      </c>
    </row>
    <row r="146" spans="1:6" s="25" customFormat="1" ht="12.75">
      <c r="A146" s="22"/>
      <c r="B146" s="45"/>
      <c r="C146" s="22">
        <v>611000</v>
      </c>
      <c r="D146" s="23" t="s">
        <v>10</v>
      </c>
      <c r="E146" s="22" t="s">
        <v>264</v>
      </c>
      <c r="F146" s="70">
        <f>SUM(F147+F148)</f>
        <v>3990000</v>
      </c>
    </row>
    <row r="147" spans="1:6" s="29" customFormat="1" ht="12.75">
      <c r="A147" s="26"/>
      <c r="B147" s="46" t="s">
        <v>247</v>
      </c>
      <c r="C147" s="26">
        <v>611100</v>
      </c>
      <c r="D147" s="27" t="s">
        <v>12</v>
      </c>
      <c r="E147" s="26" t="s">
        <v>265</v>
      </c>
      <c r="F147" s="72">
        <v>3510000</v>
      </c>
    </row>
    <row r="148" spans="1:6" s="29" customFormat="1" ht="12.75">
      <c r="A148" s="26"/>
      <c r="B148" s="46" t="s">
        <v>247</v>
      </c>
      <c r="C148" s="26">
        <v>611200</v>
      </c>
      <c r="D148" s="27" t="s">
        <v>20</v>
      </c>
      <c r="E148" s="26" t="s">
        <v>266</v>
      </c>
      <c r="F148" s="72">
        <v>480000</v>
      </c>
    </row>
    <row r="149" spans="1:6" s="25" customFormat="1" ht="12.75">
      <c r="A149" s="22"/>
      <c r="B149" s="45"/>
      <c r="C149" s="22">
        <v>612000</v>
      </c>
      <c r="D149" s="23" t="s">
        <v>29</v>
      </c>
      <c r="E149" s="22" t="s">
        <v>267</v>
      </c>
      <c r="F149" s="70">
        <f>SUM(F150)</f>
        <v>376000</v>
      </c>
    </row>
    <row r="150" spans="1:6" s="29" customFormat="1" ht="12.75">
      <c r="A150" s="26"/>
      <c r="B150" s="46" t="s">
        <v>247</v>
      </c>
      <c r="C150" s="26">
        <v>612100</v>
      </c>
      <c r="D150" s="27" t="s">
        <v>31</v>
      </c>
      <c r="E150" s="26" t="s">
        <v>267</v>
      </c>
      <c r="F150" s="72">
        <v>376000</v>
      </c>
    </row>
    <row r="151" spans="1:6" s="25" customFormat="1" ht="12.75">
      <c r="A151" s="22"/>
      <c r="B151" s="45"/>
      <c r="C151" s="22">
        <v>613000</v>
      </c>
      <c r="D151" s="23" t="s">
        <v>45</v>
      </c>
      <c r="E151" s="22" t="s">
        <v>184</v>
      </c>
      <c r="F151" s="70">
        <f>SUM(F152:F161)</f>
        <v>466900</v>
      </c>
    </row>
    <row r="152" spans="1:6" s="29" customFormat="1" ht="12.75">
      <c r="A152" s="26"/>
      <c r="B152" s="46" t="s">
        <v>268</v>
      </c>
      <c r="C152" s="26">
        <v>613100</v>
      </c>
      <c r="D152" s="27" t="s">
        <v>47</v>
      </c>
      <c r="E152" s="26" t="s">
        <v>186</v>
      </c>
      <c r="F152" s="72">
        <v>1000</v>
      </c>
    </row>
    <row r="153" spans="1:6" s="29" customFormat="1" ht="12.75">
      <c r="A153" s="26"/>
      <c r="B153" s="46" t="s">
        <v>268</v>
      </c>
      <c r="C153" s="26">
        <v>613200</v>
      </c>
      <c r="D153" s="27" t="s">
        <v>50</v>
      </c>
      <c r="E153" s="26" t="s">
        <v>269</v>
      </c>
      <c r="F153" s="72">
        <v>100000</v>
      </c>
    </row>
    <row r="154" spans="1:6" s="29" customFormat="1" ht="12.75">
      <c r="A154" s="26"/>
      <c r="B154" s="46" t="s">
        <v>268</v>
      </c>
      <c r="C154" s="26">
        <v>613300</v>
      </c>
      <c r="D154" s="27" t="s">
        <v>270</v>
      </c>
      <c r="E154" s="26" t="s">
        <v>271</v>
      </c>
      <c r="F154" s="72">
        <v>90000</v>
      </c>
    </row>
    <row r="155" spans="1:6" s="29" customFormat="1" ht="12.75">
      <c r="A155" s="26"/>
      <c r="B155" s="46" t="s">
        <v>268</v>
      </c>
      <c r="C155" s="26">
        <v>613400</v>
      </c>
      <c r="D155" s="27" t="s">
        <v>272</v>
      </c>
      <c r="E155" s="26" t="s">
        <v>273</v>
      </c>
      <c r="F155" s="72">
        <v>60000</v>
      </c>
    </row>
    <row r="156" spans="1:6" s="29" customFormat="1" ht="12.75">
      <c r="A156" s="26"/>
      <c r="B156" s="46" t="s">
        <v>268</v>
      </c>
      <c r="C156" s="26">
        <v>613500</v>
      </c>
      <c r="D156" s="27" t="s">
        <v>274</v>
      </c>
      <c r="E156" s="26" t="s">
        <v>275</v>
      </c>
      <c r="F156" s="72">
        <v>40000</v>
      </c>
    </row>
    <row r="157" spans="1:6" s="29" customFormat="1" ht="12.75">
      <c r="A157" s="26"/>
      <c r="B157" s="46" t="s">
        <v>268</v>
      </c>
      <c r="C157" s="26">
        <v>613700</v>
      </c>
      <c r="D157" s="27" t="s">
        <v>276</v>
      </c>
      <c r="E157" s="26" t="s">
        <v>277</v>
      </c>
      <c r="F157" s="72">
        <v>45900</v>
      </c>
    </row>
    <row r="158" spans="1:6" s="29" customFormat="1" ht="12.75">
      <c r="A158" s="26"/>
      <c r="B158" s="46" t="s">
        <v>268</v>
      </c>
      <c r="C158" s="26">
        <v>613800</v>
      </c>
      <c r="D158" s="27" t="s">
        <v>278</v>
      </c>
      <c r="E158" s="26" t="s">
        <v>279</v>
      </c>
      <c r="F158" s="72">
        <v>15000</v>
      </c>
    </row>
    <row r="159" spans="1:6" s="29" customFormat="1" ht="12.75">
      <c r="A159" s="26"/>
      <c r="B159" s="46" t="s">
        <v>189</v>
      </c>
      <c r="C159" s="26">
        <v>613900</v>
      </c>
      <c r="D159" s="62" t="s">
        <v>280</v>
      </c>
      <c r="E159" s="26" t="s">
        <v>355</v>
      </c>
      <c r="F159" s="72">
        <v>15000</v>
      </c>
    </row>
    <row r="160" spans="1:6" s="29" customFormat="1" ht="12.75">
      <c r="A160" s="26"/>
      <c r="B160" s="46" t="s">
        <v>268</v>
      </c>
      <c r="C160" s="26">
        <v>613900</v>
      </c>
      <c r="D160" s="27" t="s">
        <v>413</v>
      </c>
      <c r="E160" s="26" t="s">
        <v>187</v>
      </c>
      <c r="F160" s="72">
        <v>100000</v>
      </c>
    </row>
    <row r="161" spans="1:6" s="29" customFormat="1" ht="12.75" hidden="1">
      <c r="A161" s="26"/>
      <c r="B161" s="46"/>
      <c r="C161" s="26"/>
      <c r="D161" s="27"/>
      <c r="E161" s="26"/>
      <c r="F161" s="72"/>
    </row>
    <row r="162" spans="1:6" s="25" customFormat="1" ht="13.5" customHeight="1">
      <c r="A162" s="22"/>
      <c r="B162" s="45"/>
      <c r="C162" s="22">
        <v>614000</v>
      </c>
      <c r="D162" s="23" t="s">
        <v>282</v>
      </c>
      <c r="E162" s="22" t="s">
        <v>197</v>
      </c>
      <c r="F162" s="70">
        <f>SUM(F163)</f>
        <v>180000</v>
      </c>
    </row>
    <row r="163" spans="1:6" s="29" customFormat="1" ht="12.75">
      <c r="A163" s="26"/>
      <c r="B163" s="46" t="s">
        <v>189</v>
      </c>
      <c r="C163" s="26">
        <v>614200</v>
      </c>
      <c r="D163" s="27" t="s">
        <v>283</v>
      </c>
      <c r="E163" s="26" t="s">
        <v>336</v>
      </c>
      <c r="F163" s="72">
        <v>180000</v>
      </c>
    </row>
    <row r="164" spans="1:6" s="25" customFormat="1" ht="12.75">
      <c r="A164" s="22"/>
      <c r="B164" s="45"/>
      <c r="C164" s="22">
        <v>821000</v>
      </c>
      <c r="D164" s="23">
        <v>2</v>
      </c>
      <c r="E164" s="54" t="s">
        <v>214</v>
      </c>
      <c r="F164" s="70">
        <f>SUM(F165:F167)</f>
        <v>160400</v>
      </c>
    </row>
    <row r="165" spans="1:6" s="29" customFormat="1" ht="12.75">
      <c r="A165" s="26"/>
      <c r="B165" s="46" t="s">
        <v>268</v>
      </c>
      <c r="C165" s="26">
        <v>821300</v>
      </c>
      <c r="D165" s="27" t="s">
        <v>54</v>
      </c>
      <c r="E165" s="26" t="s">
        <v>287</v>
      </c>
      <c r="F165" s="72">
        <v>81000</v>
      </c>
    </row>
    <row r="166" spans="1:6" s="29" customFormat="1" ht="12.75" hidden="1">
      <c r="A166" s="26"/>
      <c r="B166" s="46"/>
      <c r="C166" s="26"/>
      <c r="D166" s="27"/>
      <c r="E166" s="26"/>
      <c r="F166" s="72"/>
    </row>
    <row r="167" spans="1:6" s="29" customFormat="1" ht="12.75">
      <c r="A167" s="26"/>
      <c r="B167" s="46" t="s">
        <v>268</v>
      </c>
      <c r="C167" s="26">
        <v>821600</v>
      </c>
      <c r="D167" s="27" t="s">
        <v>72</v>
      </c>
      <c r="E167" s="26" t="s">
        <v>288</v>
      </c>
      <c r="F167" s="72">
        <v>79400</v>
      </c>
    </row>
    <row r="168" spans="1:6" s="29" customFormat="1" ht="12.75">
      <c r="A168" s="26"/>
      <c r="B168" s="46"/>
      <c r="C168" s="26"/>
      <c r="D168" s="27"/>
      <c r="E168" s="54" t="s">
        <v>431</v>
      </c>
      <c r="F168" s="70">
        <f>SUM(F145+F164)</f>
        <v>5173300</v>
      </c>
    </row>
    <row r="169" spans="1:6" s="17" customFormat="1" ht="12.75">
      <c r="A169" s="11" t="s">
        <v>420</v>
      </c>
      <c r="B169" s="49"/>
      <c r="C169" s="49"/>
      <c r="D169" s="50"/>
      <c r="E169" s="56" t="s">
        <v>490</v>
      </c>
      <c r="F169" s="75"/>
    </row>
    <row r="170" spans="1:6" s="21" customFormat="1" ht="13.5">
      <c r="A170" s="18"/>
      <c r="B170" s="18"/>
      <c r="C170" s="18">
        <v>610000</v>
      </c>
      <c r="D170" s="19">
        <v>1</v>
      </c>
      <c r="E170" s="18" t="s">
        <v>183</v>
      </c>
      <c r="F170" s="69">
        <f>SUM(F171)</f>
        <v>34500</v>
      </c>
    </row>
    <row r="171" spans="1:6" s="25" customFormat="1" ht="12.75">
      <c r="A171" s="22"/>
      <c r="B171" s="45"/>
      <c r="C171" s="22">
        <v>613000</v>
      </c>
      <c r="D171" s="23" t="s">
        <v>10</v>
      </c>
      <c r="E171" s="22" t="s">
        <v>184</v>
      </c>
      <c r="F171" s="70">
        <f>SUM(F172:F173)</f>
        <v>34500</v>
      </c>
    </row>
    <row r="172" spans="1:6" s="29" customFormat="1" ht="12.75">
      <c r="A172" s="26"/>
      <c r="B172" s="46" t="s">
        <v>185</v>
      </c>
      <c r="C172" s="26">
        <v>613100</v>
      </c>
      <c r="D172" s="27" t="s">
        <v>12</v>
      </c>
      <c r="E172" s="26" t="s">
        <v>186</v>
      </c>
      <c r="F172" s="72">
        <v>4500</v>
      </c>
    </row>
    <row r="173" spans="1:6" s="29" customFormat="1" ht="12.75">
      <c r="A173" s="26"/>
      <c r="B173" s="46" t="s">
        <v>185</v>
      </c>
      <c r="C173" s="26">
        <v>613900</v>
      </c>
      <c r="D173" s="27" t="s">
        <v>20</v>
      </c>
      <c r="E173" s="26" t="s">
        <v>187</v>
      </c>
      <c r="F173" s="72">
        <v>30000</v>
      </c>
    </row>
    <row r="174" spans="1:6" s="25" customFormat="1" ht="12.75">
      <c r="A174" s="22"/>
      <c r="B174" s="45" t="s">
        <v>185</v>
      </c>
      <c r="C174" s="22"/>
      <c r="D174" s="23" t="s">
        <v>313</v>
      </c>
      <c r="E174" s="22" t="s">
        <v>188</v>
      </c>
      <c r="F174" s="70">
        <v>20000</v>
      </c>
    </row>
    <row r="175" spans="1:6" s="29" customFormat="1" ht="12.75">
      <c r="A175" s="26"/>
      <c r="B175" s="26"/>
      <c r="C175" s="26"/>
      <c r="D175" s="27"/>
      <c r="E175" s="54" t="s">
        <v>432</v>
      </c>
      <c r="F175" s="70">
        <f>SUM(F170+F174)</f>
        <v>54500</v>
      </c>
    </row>
    <row r="176" spans="1:6" s="17" customFormat="1" ht="12.75">
      <c r="A176" s="11" t="s">
        <v>421</v>
      </c>
      <c r="B176" s="49"/>
      <c r="C176" s="49"/>
      <c r="D176" s="50"/>
      <c r="E176" s="56" t="s">
        <v>491</v>
      </c>
      <c r="F176" s="75"/>
    </row>
    <row r="177" spans="1:6" s="21" customFormat="1" ht="13.5">
      <c r="A177" s="18"/>
      <c r="B177" s="18"/>
      <c r="C177" s="18">
        <v>610000</v>
      </c>
      <c r="D177" s="19">
        <v>1</v>
      </c>
      <c r="E177" s="18" t="s">
        <v>183</v>
      </c>
      <c r="F177" s="69">
        <f>SUM(F178)</f>
        <v>184000</v>
      </c>
    </row>
    <row r="178" spans="1:6" s="25" customFormat="1" ht="12.75">
      <c r="A178" s="22"/>
      <c r="B178" s="45"/>
      <c r="C178" s="22">
        <v>613000</v>
      </c>
      <c r="D178" s="23" t="s">
        <v>10</v>
      </c>
      <c r="E178" s="22" t="s">
        <v>184</v>
      </c>
      <c r="F178" s="70">
        <f>SUM(F179:F184)</f>
        <v>184000</v>
      </c>
    </row>
    <row r="179" spans="1:6" s="29" customFormat="1" ht="12.75">
      <c r="A179" s="26"/>
      <c r="B179" s="46" t="s">
        <v>185</v>
      </c>
      <c r="C179" s="26">
        <v>613100</v>
      </c>
      <c r="D179" s="27" t="s">
        <v>12</v>
      </c>
      <c r="E179" s="26" t="s">
        <v>186</v>
      </c>
      <c r="F179" s="72">
        <v>1000</v>
      </c>
    </row>
    <row r="180" spans="1:6" s="29" customFormat="1" ht="12.75">
      <c r="A180" s="26"/>
      <c r="B180" s="46" t="s">
        <v>185</v>
      </c>
      <c r="C180" s="26">
        <v>613900</v>
      </c>
      <c r="D180" s="27" t="s">
        <v>20</v>
      </c>
      <c r="E180" s="26" t="s">
        <v>187</v>
      </c>
      <c r="F180" s="72">
        <v>20000</v>
      </c>
    </row>
    <row r="181" spans="1:6" s="29" customFormat="1" ht="12.75">
      <c r="A181" s="26"/>
      <c r="B181" s="46" t="s">
        <v>185</v>
      </c>
      <c r="C181" s="26">
        <v>613900</v>
      </c>
      <c r="D181" s="27" t="s">
        <v>23</v>
      </c>
      <c r="E181" s="26" t="s">
        <v>228</v>
      </c>
      <c r="F181" s="72">
        <v>20000</v>
      </c>
    </row>
    <row r="182" spans="1:6" s="29" customFormat="1" ht="12.75">
      <c r="A182" s="26"/>
      <c r="B182" s="46" t="s">
        <v>247</v>
      </c>
      <c r="C182" s="26">
        <v>613900</v>
      </c>
      <c r="D182" s="27" t="s">
        <v>192</v>
      </c>
      <c r="E182" s="26" t="s">
        <v>372</v>
      </c>
      <c r="F182" s="72">
        <v>16000</v>
      </c>
    </row>
    <row r="183" spans="1:6" s="29" customFormat="1" ht="12.75">
      <c r="A183" s="26"/>
      <c r="B183" s="46" t="s">
        <v>185</v>
      </c>
      <c r="C183" s="26">
        <v>613900</v>
      </c>
      <c r="D183" s="27" t="s">
        <v>193</v>
      </c>
      <c r="E183" s="26" t="s">
        <v>289</v>
      </c>
      <c r="F183" s="72">
        <v>112000</v>
      </c>
    </row>
    <row r="184" spans="1:6" s="29" customFormat="1" ht="12.75">
      <c r="A184" s="26"/>
      <c r="B184" s="46" t="s">
        <v>247</v>
      </c>
      <c r="C184" s="26">
        <v>613900</v>
      </c>
      <c r="D184" s="27" t="s">
        <v>194</v>
      </c>
      <c r="E184" s="26" t="s">
        <v>281</v>
      </c>
      <c r="F184" s="72">
        <v>15000</v>
      </c>
    </row>
    <row r="185" spans="1:6" s="29" customFormat="1" ht="12.75">
      <c r="A185" s="26"/>
      <c r="B185" s="26"/>
      <c r="C185" s="26"/>
      <c r="D185" s="27"/>
      <c r="E185" s="54" t="s">
        <v>433</v>
      </c>
      <c r="F185" s="70">
        <f>SUM(F177)</f>
        <v>184000</v>
      </c>
    </row>
    <row r="186" spans="1:6" s="17" customFormat="1" ht="12.75">
      <c r="A186" s="11" t="s">
        <v>422</v>
      </c>
      <c r="B186" s="49"/>
      <c r="C186" s="49"/>
      <c r="D186" s="50"/>
      <c r="E186" s="56" t="s">
        <v>492</v>
      </c>
      <c r="F186" s="75"/>
    </row>
    <row r="187" spans="1:6" s="21" customFormat="1" ht="13.5">
      <c r="A187" s="18"/>
      <c r="B187" s="18"/>
      <c r="C187" s="18">
        <v>610000</v>
      </c>
      <c r="D187" s="19">
        <v>1</v>
      </c>
      <c r="E187" s="18" t="s">
        <v>183</v>
      </c>
      <c r="F187" s="69">
        <f>SUM(F188)</f>
        <v>6000</v>
      </c>
    </row>
    <row r="188" spans="1:6" s="25" customFormat="1" ht="12.75">
      <c r="A188" s="22"/>
      <c r="B188" s="45"/>
      <c r="C188" s="22">
        <v>613000</v>
      </c>
      <c r="D188" s="23" t="s">
        <v>10</v>
      </c>
      <c r="E188" s="22" t="s">
        <v>184</v>
      </c>
      <c r="F188" s="70">
        <f>SUM(F189:F190)</f>
        <v>6000</v>
      </c>
    </row>
    <row r="189" spans="1:6" s="29" customFormat="1" ht="12.75">
      <c r="A189" s="26"/>
      <c r="B189" s="46" t="s">
        <v>185</v>
      </c>
      <c r="C189" s="26">
        <v>613100</v>
      </c>
      <c r="D189" s="27" t="s">
        <v>12</v>
      </c>
      <c r="E189" s="26" t="s">
        <v>186</v>
      </c>
      <c r="F189" s="72">
        <v>1000</v>
      </c>
    </row>
    <row r="190" spans="1:6" s="29" customFormat="1" ht="12.75">
      <c r="A190" s="26"/>
      <c r="B190" s="46" t="s">
        <v>185</v>
      </c>
      <c r="C190" s="26">
        <v>613900</v>
      </c>
      <c r="D190" s="27" t="s">
        <v>20</v>
      </c>
      <c r="E190" s="26" t="s">
        <v>187</v>
      </c>
      <c r="F190" s="72">
        <v>5000</v>
      </c>
    </row>
    <row r="191" spans="1:6" s="29" customFormat="1" ht="12.75">
      <c r="A191" s="26"/>
      <c r="B191" s="26"/>
      <c r="C191" s="26"/>
      <c r="D191" s="27"/>
      <c r="E191" s="54" t="s">
        <v>434</v>
      </c>
      <c r="F191" s="70">
        <f>SUM(F187)</f>
        <v>6000</v>
      </c>
    </row>
    <row r="192" spans="1:6" s="29" customFormat="1" ht="12.75">
      <c r="A192" s="11" t="s">
        <v>423</v>
      </c>
      <c r="B192" s="14"/>
      <c r="C192" s="14"/>
      <c r="D192" s="15"/>
      <c r="E192" s="14" t="s">
        <v>493</v>
      </c>
      <c r="F192" s="68"/>
    </row>
    <row r="193" spans="1:6" s="21" customFormat="1" ht="13.5">
      <c r="A193" s="18"/>
      <c r="B193" s="18"/>
      <c r="C193" s="18">
        <v>610000</v>
      </c>
      <c r="D193" s="19">
        <v>1</v>
      </c>
      <c r="E193" s="18" t="s">
        <v>183</v>
      </c>
      <c r="F193" s="69">
        <f>SUM(F194)</f>
        <v>4000</v>
      </c>
    </row>
    <row r="194" spans="1:6" s="25" customFormat="1" ht="12.75">
      <c r="A194" s="22"/>
      <c r="B194" s="45"/>
      <c r="C194" s="22">
        <v>613000</v>
      </c>
      <c r="D194" s="23" t="s">
        <v>10</v>
      </c>
      <c r="E194" s="22" t="s">
        <v>184</v>
      </c>
      <c r="F194" s="70">
        <f>SUM(F195:F196)</f>
        <v>4000</v>
      </c>
    </row>
    <row r="195" spans="1:6" s="29" customFormat="1" ht="12.75">
      <c r="A195" s="26"/>
      <c r="B195" s="46" t="s">
        <v>209</v>
      </c>
      <c r="C195" s="26">
        <v>613100</v>
      </c>
      <c r="D195" s="27" t="s">
        <v>12</v>
      </c>
      <c r="E195" s="26" t="s">
        <v>186</v>
      </c>
      <c r="F195" s="72">
        <v>1000</v>
      </c>
    </row>
    <row r="196" spans="1:6" s="29" customFormat="1" ht="12.75">
      <c r="A196" s="26"/>
      <c r="B196" s="46" t="s">
        <v>209</v>
      </c>
      <c r="C196" s="26">
        <v>613900</v>
      </c>
      <c r="D196" s="27" t="s">
        <v>20</v>
      </c>
      <c r="E196" s="26" t="s">
        <v>187</v>
      </c>
      <c r="F196" s="72">
        <v>3000</v>
      </c>
    </row>
    <row r="197" spans="1:6" s="29" customFormat="1" ht="12.75">
      <c r="A197" s="26"/>
      <c r="B197" s="26"/>
      <c r="C197" s="26"/>
      <c r="D197" s="27"/>
      <c r="E197" s="54" t="s">
        <v>435</v>
      </c>
      <c r="F197" s="70">
        <f>SUM(F193)</f>
        <v>4000</v>
      </c>
    </row>
    <row r="198" spans="1:6" s="17" customFormat="1" ht="12.75" customHeight="1">
      <c r="A198" s="48" t="s">
        <v>424</v>
      </c>
      <c r="B198" s="49"/>
      <c r="C198" s="49"/>
      <c r="D198" s="50"/>
      <c r="E198" s="49" t="s">
        <v>494</v>
      </c>
      <c r="F198" s="75"/>
    </row>
    <row r="199" spans="1:6" s="21" customFormat="1" ht="13.5">
      <c r="A199" s="18"/>
      <c r="B199" s="18"/>
      <c r="C199" s="18">
        <v>610000</v>
      </c>
      <c r="D199" s="19">
        <v>1</v>
      </c>
      <c r="E199" s="18" t="s">
        <v>183</v>
      </c>
      <c r="F199" s="69">
        <f>SUM(F200+F203+F205+F214)</f>
        <v>2936500</v>
      </c>
    </row>
    <row r="200" spans="1:6" s="25" customFormat="1" ht="12.75">
      <c r="A200" s="22"/>
      <c r="B200" s="45"/>
      <c r="C200" s="22">
        <v>611000</v>
      </c>
      <c r="D200" s="23" t="s">
        <v>10</v>
      </c>
      <c r="E200" s="22" t="s">
        <v>264</v>
      </c>
      <c r="F200" s="70">
        <f>SUM(F201+F202)</f>
        <v>478000</v>
      </c>
    </row>
    <row r="201" spans="1:6" s="29" customFormat="1" ht="12.75">
      <c r="A201" s="26"/>
      <c r="B201" s="46">
        <v>1091</v>
      </c>
      <c r="C201" s="26">
        <v>611100</v>
      </c>
      <c r="D201" s="27" t="s">
        <v>12</v>
      </c>
      <c r="E201" s="26" t="s">
        <v>265</v>
      </c>
      <c r="F201" s="72">
        <v>413000</v>
      </c>
    </row>
    <row r="202" spans="1:6" s="29" customFormat="1" ht="12.75">
      <c r="A202" s="26"/>
      <c r="B202" s="46">
        <v>1091</v>
      </c>
      <c r="C202" s="26">
        <v>611200</v>
      </c>
      <c r="D202" s="27" t="s">
        <v>20</v>
      </c>
      <c r="E202" s="26" t="s">
        <v>266</v>
      </c>
      <c r="F202" s="72">
        <v>65000</v>
      </c>
    </row>
    <row r="203" spans="1:6" s="25" customFormat="1" ht="12.75">
      <c r="A203" s="22"/>
      <c r="B203" s="45"/>
      <c r="C203" s="22">
        <v>612000</v>
      </c>
      <c r="D203" s="23" t="s">
        <v>29</v>
      </c>
      <c r="E203" s="22" t="s">
        <v>267</v>
      </c>
      <c r="F203" s="70">
        <f>SUM(F204)</f>
        <v>44000</v>
      </c>
    </row>
    <row r="204" spans="1:6" s="29" customFormat="1" ht="12.75">
      <c r="A204" s="26"/>
      <c r="B204" s="46">
        <v>1091</v>
      </c>
      <c r="C204" s="26">
        <v>612100</v>
      </c>
      <c r="D204" s="27" t="s">
        <v>31</v>
      </c>
      <c r="E204" s="26" t="s">
        <v>267</v>
      </c>
      <c r="F204" s="72">
        <v>44000</v>
      </c>
    </row>
    <row r="205" spans="1:6" s="25" customFormat="1" ht="12.75">
      <c r="A205" s="22"/>
      <c r="B205" s="45"/>
      <c r="C205" s="22">
        <v>613000</v>
      </c>
      <c r="D205" s="23" t="s">
        <v>45</v>
      </c>
      <c r="E205" s="22" t="s">
        <v>184</v>
      </c>
      <c r="F205" s="70">
        <f>SUM(F206:F213)</f>
        <v>64500</v>
      </c>
    </row>
    <row r="206" spans="1:6" s="29" customFormat="1" ht="12.75">
      <c r="A206" s="26"/>
      <c r="B206" s="46">
        <v>1091</v>
      </c>
      <c r="C206" s="26">
        <v>613100</v>
      </c>
      <c r="D206" s="27" t="s">
        <v>47</v>
      </c>
      <c r="E206" s="26" t="s">
        <v>186</v>
      </c>
      <c r="F206" s="72">
        <v>1000</v>
      </c>
    </row>
    <row r="207" spans="1:6" s="29" customFormat="1" ht="12.75">
      <c r="A207" s="26"/>
      <c r="B207" s="46">
        <v>1091</v>
      </c>
      <c r="C207" s="26">
        <v>613200</v>
      </c>
      <c r="D207" s="27" t="s">
        <v>50</v>
      </c>
      <c r="E207" s="26" t="s">
        <v>269</v>
      </c>
      <c r="F207" s="72">
        <v>14000</v>
      </c>
    </row>
    <row r="208" spans="1:6" s="29" customFormat="1" ht="12.75">
      <c r="A208" s="26"/>
      <c r="B208" s="46">
        <v>1091</v>
      </c>
      <c r="C208" s="26">
        <v>613300</v>
      </c>
      <c r="D208" s="27" t="s">
        <v>270</v>
      </c>
      <c r="E208" s="26" t="s">
        <v>271</v>
      </c>
      <c r="F208" s="72">
        <v>15000</v>
      </c>
    </row>
    <row r="209" spans="1:6" s="29" customFormat="1" ht="12.75">
      <c r="A209" s="26"/>
      <c r="B209" s="46">
        <v>1091</v>
      </c>
      <c r="C209" s="26">
        <v>613400</v>
      </c>
      <c r="D209" s="27" t="s">
        <v>272</v>
      </c>
      <c r="E209" s="26" t="s">
        <v>273</v>
      </c>
      <c r="F209" s="72">
        <v>8000</v>
      </c>
    </row>
    <row r="210" spans="1:6" s="29" customFormat="1" ht="12.75">
      <c r="A210" s="26"/>
      <c r="B210" s="46">
        <v>1091</v>
      </c>
      <c r="C210" s="26">
        <v>614500</v>
      </c>
      <c r="D210" s="27" t="s">
        <v>274</v>
      </c>
      <c r="E210" s="26" t="s">
        <v>328</v>
      </c>
      <c r="F210" s="72">
        <v>2000</v>
      </c>
    </row>
    <row r="211" spans="1:6" s="29" customFormat="1" ht="12.75">
      <c r="A211" s="26"/>
      <c r="B211" s="46">
        <v>1091</v>
      </c>
      <c r="C211" s="26">
        <v>613700</v>
      </c>
      <c r="D211" s="27" t="s">
        <v>276</v>
      </c>
      <c r="E211" s="26" t="s">
        <v>277</v>
      </c>
      <c r="F211" s="72">
        <v>6000</v>
      </c>
    </row>
    <row r="212" spans="1:6" s="29" customFormat="1" ht="12.75">
      <c r="A212" s="26"/>
      <c r="B212" s="46">
        <v>1091</v>
      </c>
      <c r="C212" s="26">
        <v>613800</v>
      </c>
      <c r="D212" s="27" t="s">
        <v>278</v>
      </c>
      <c r="E212" s="26" t="s">
        <v>291</v>
      </c>
      <c r="F212" s="72">
        <v>7000</v>
      </c>
    </row>
    <row r="213" spans="1:6" s="29" customFormat="1" ht="12.75">
      <c r="A213" s="26"/>
      <c r="B213" s="46">
        <v>1091</v>
      </c>
      <c r="C213" s="26">
        <v>613900</v>
      </c>
      <c r="D213" s="27" t="s">
        <v>280</v>
      </c>
      <c r="E213" s="26" t="s">
        <v>187</v>
      </c>
      <c r="F213" s="72">
        <v>11500</v>
      </c>
    </row>
    <row r="214" spans="1:6" s="25" customFormat="1" ht="12.75">
      <c r="A214" s="22"/>
      <c r="B214" s="45"/>
      <c r="C214" s="22">
        <v>614000</v>
      </c>
      <c r="D214" s="23" t="s">
        <v>282</v>
      </c>
      <c r="E214" s="22" t="s">
        <v>197</v>
      </c>
      <c r="F214" s="70">
        <f>SUM(F215:F219)</f>
        <v>2350000</v>
      </c>
    </row>
    <row r="215" spans="1:6" s="29" customFormat="1" ht="12.75">
      <c r="A215" s="26"/>
      <c r="B215" s="46">
        <v>1091</v>
      </c>
      <c r="C215" s="26">
        <v>614200</v>
      </c>
      <c r="D215" s="27" t="s">
        <v>283</v>
      </c>
      <c r="E215" s="26" t="s">
        <v>369</v>
      </c>
      <c r="F215" s="72">
        <v>170000</v>
      </c>
    </row>
    <row r="216" spans="1:6" s="29" customFormat="1" ht="12.75">
      <c r="A216" s="26"/>
      <c r="B216" s="46">
        <v>1091</v>
      </c>
      <c r="C216" s="26">
        <v>614200</v>
      </c>
      <c r="D216" s="27" t="s">
        <v>284</v>
      </c>
      <c r="E216" s="26" t="s">
        <v>292</v>
      </c>
      <c r="F216" s="72">
        <v>2000000</v>
      </c>
    </row>
    <row r="217" spans="1:6" s="29" customFormat="1" ht="12.75">
      <c r="A217" s="26"/>
      <c r="B217" s="46">
        <v>1091</v>
      </c>
      <c r="C217" s="26">
        <v>614200</v>
      </c>
      <c r="D217" s="27" t="s">
        <v>286</v>
      </c>
      <c r="E217" s="26" t="s">
        <v>466</v>
      </c>
      <c r="F217" s="72">
        <v>100000</v>
      </c>
    </row>
    <row r="218" spans="1:6" s="29" customFormat="1" ht="12.75">
      <c r="A218" s="26"/>
      <c r="B218" s="46">
        <v>1091</v>
      </c>
      <c r="C218" s="26">
        <v>614200</v>
      </c>
      <c r="D218" s="27" t="s">
        <v>297</v>
      </c>
      <c r="E218" s="26" t="s">
        <v>481</v>
      </c>
      <c r="F218" s="72">
        <v>30000</v>
      </c>
    </row>
    <row r="219" spans="1:6" s="29" customFormat="1" ht="12.75">
      <c r="A219" s="26"/>
      <c r="B219" s="46">
        <v>1091</v>
      </c>
      <c r="C219" s="26">
        <v>614200</v>
      </c>
      <c r="D219" s="27" t="s">
        <v>300</v>
      </c>
      <c r="E219" s="26" t="s">
        <v>467</v>
      </c>
      <c r="F219" s="72">
        <v>50000</v>
      </c>
    </row>
    <row r="220" spans="1:6" s="25" customFormat="1" ht="12.75">
      <c r="A220" s="22"/>
      <c r="B220" s="45"/>
      <c r="C220" s="22">
        <v>821000</v>
      </c>
      <c r="D220" s="23">
        <v>2</v>
      </c>
      <c r="E220" s="54" t="s">
        <v>214</v>
      </c>
      <c r="F220" s="70">
        <f>SUM(F221)</f>
        <v>5000</v>
      </c>
    </row>
    <row r="221" spans="1:6" s="29" customFormat="1" ht="12.75">
      <c r="A221" s="26"/>
      <c r="B221" s="46" t="s">
        <v>268</v>
      </c>
      <c r="C221" s="26">
        <v>821300</v>
      </c>
      <c r="D221" s="27" t="s">
        <v>54</v>
      </c>
      <c r="E221" s="26" t="s">
        <v>287</v>
      </c>
      <c r="F221" s="72">
        <v>5000</v>
      </c>
    </row>
    <row r="222" spans="1:6" s="29" customFormat="1" ht="12.75">
      <c r="A222" s="34"/>
      <c r="B222" s="34"/>
      <c r="C222" s="34"/>
      <c r="D222" s="35"/>
      <c r="E222" s="54" t="s">
        <v>436</v>
      </c>
      <c r="F222" s="76">
        <f>SUM(F199+F220)</f>
        <v>2941500</v>
      </c>
    </row>
    <row r="223" spans="1:6" s="29" customFormat="1" ht="12.75">
      <c r="A223" s="26"/>
      <c r="B223" s="26"/>
      <c r="C223" s="26"/>
      <c r="D223" s="27"/>
      <c r="E223" s="54" t="s">
        <v>293</v>
      </c>
      <c r="F223" s="70">
        <f>SUM(F17+F37+F83+F106+F142+F168+F175+F185+F191+F197+F222)</f>
        <v>34980000</v>
      </c>
    </row>
    <row r="224" spans="1:6" s="29" customFormat="1" ht="12" customHeight="1">
      <c r="A224" s="48"/>
      <c r="B224" s="49"/>
      <c r="C224" s="49"/>
      <c r="D224" s="50"/>
      <c r="E224" s="49" t="s">
        <v>495</v>
      </c>
      <c r="F224" s="75"/>
    </row>
    <row r="225" spans="1:6" s="21" customFormat="1" ht="13.5">
      <c r="A225" s="18">
        <v>610000</v>
      </c>
      <c r="B225" s="18"/>
      <c r="C225" s="18"/>
      <c r="D225" s="19" t="s">
        <v>314</v>
      </c>
      <c r="E225" s="18" t="s">
        <v>183</v>
      </c>
      <c r="F225" s="69">
        <f>SUM(F226+F229+F231+F240+F248)</f>
        <v>17193500</v>
      </c>
    </row>
    <row r="226" spans="1:6" s="25" customFormat="1" ht="12.75">
      <c r="A226" s="22">
        <v>611000</v>
      </c>
      <c r="B226" s="22"/>
      <c r="C226" s="22"/>
      <c r="D226" s="23" t="s">
        <v>10</v>
      </c>
      <c r="E226" s="22" t="s">
        <v>264</v>
      </c>
      <c r="F226" s="70">
        <f>SUM(F227+F228)</f>
        <v>4468000</v>
      </c>
    </row>
    <row r="227" spans="1:6" s="29" customFormat="1" ht="12.75">
      <c r="A227" s="26"/>
      <c r="B227" s="26">
        <v>611100</v>
      </c>
      <c r="C227" s="26"/>
      <c r="D227" s="27" t="s">
        <v>12</v>
      </c>
      <c r="E227" s="26" t="s">
        <v>265</v>
      </c>
      <c r="F227" s="72">
        <f>SUM(F147+F201)</f>
        <v>3923000</v>
      </c>
    </row>
    <row r="228" spans="1:6" s="29" customFormat="1" ht="12.75">
      <c r="A228" s="26"/>
      <c r="B228" s="26">
        <v>611200</v>
      </c>
      <c r="C228" s="26"/>
      <c r="D228" s="27" t="s">
        <v>20</v>
      </c>
      <c r="E228" s="26" t="s">
        <v>266</v>
      </c>
      <c r="F228" s="72">
        <f>SUM(F148+F202)</f>
        <v>545000</v>
      </c>
    </row>
    <row r="229" spans="1:6" s="25" customFormat="1" ht="12.75">
      <c r="A229" s="22">
        <v>612000</v>
      </c>
      <c r="B229" s="22"/>
      <c r="C229" s="22"/>
      <c r="D229" s="23" t="s">
        <v>29</v>
      </c>
      <c r="E229" s="22" t="s">
        <v>267</v>
      </c>
      <c r="F229" s="70">
        <f>SUM(F230)</f>
        <v>420000</v>
      </c>
    </row>
    <row r="230" spans="1:6" s="29" customFormat="1" ht="12.75">
      <c r="A230" s="26"/>
      <c r="B230" s="26">
        <v>612100</v>
      </c>
      <c r="C230" s="26"/>
      <c r="D230" s="27" t="s">
        <v>31</v>
      </c>
      <c r="E230" s="26" t="s">
        <v>267</v>
      </c>
      <c r="F230" s="72">
        <f>SUM(F150+F204)</f>
        <v>420000</v>
      </c>
    </row>
    <row r="231" spans="1:6" s="25" customFormat="1" ht="12.75">
      <c r="A231" s="22">
        <v>613000</v>
      </c>
      <c r="B231" s="22"/>
      <c r="C231" s="22"/>
      <c r="D231" s="23" t="s">
        <v>45</v>
      </c>
      <c r="E231" s="22" t="s">
        <v>184</v>
      </c>
      <c r="F231" s="70">
        <f>SUM(F232:F239)</f>
        <v>5532900</v>
      </c>
    </row>
    <row r="232" spans="1:6" s="29" customFormat="1" ht="12.75">
      <c r="A232" s="26"/>
      <c r="B232" s="26">
        <v>613100</v>
      </c>
      <c r="C232" s="26"/>
      <c r="D232" s="27" t="s">
        <v>47</v>
      </c>
      <c r="E232" s="26" t="s">
        <v>186</v>
      </c>
      <c r="F232" s="72">
        <f>SUM(F10+F21+F41+F87+F110+F152+F172+F179+F189+F195+F206)</f>
        <v>14500</v>
      </c>
    </row>
    <row r="233" spans="1:6" s="29" customFormat="1" ht="12.75">
      <c r="A233" s="26"/>
      <c r="B233" s="26">
        <v>613200</v>
      </c>
      <c r="C233" s="26"/>
      <c r="D233" s="27" t="s">
        <v>50</v>
      </c>
      <c r="E233" s="26" t="s">
        <v>269</v>
      </c>
      <c r="F233" s="72">
        <f>SUM(F111+F153+F207)</f>
        <v>339000</v>
      </c>
    </row>
    <row r="234" spans="1:6" s="29" customFormat="1" ht="12.75">
      <c r="A234" s="26"/>
      <c r="B234" s="26">
        <v>613300</v>
      </c>
      <c r="C234" s="26"/>
      <c r="D234" s="27" t="s">
        <v>270</v>
      </c>
      <c r="E234" s="26" t="s">
        <v>271</v>
      </c>
      <c r="F234" s="72">
        <f>SUM(F154+F112+F113+F114+F115+F116+F117+F118+F208)</f>
        <v>3125000</v>
      </c>
    </row>
    <row r="235" spans="1:6" s="29" customFormat="1" ht="12.75">
      <c r="A235" s="26"/>
      <c r="B235" s="26">
        <v>613400</v>
      </c>
      <c r="C235" s="26"/>
      <c r="D235" s="27" t="s">
        <v>272</v>
      </c>
      <c r="E235" s="26" t="s">
        <v>273</v>
      </c>
      <c r="F235" s="72">
        <f>SUM(F88+F89+F155+F209)</f>
        <v>92400</v>
      </c>
    </row>
    <row r="236" spans="1:6" s="29" customFormat="1" ht="12.75">
      <c r="A236" s="26"/>
      <c r="B236" s="26">
        <v>613500</v>
      </c>
      <c r="C236" s="26"/>
      <c r="D236" s="27" t="s">
        <v>274</v>
      </c>
      <c r="E236" s="26" t="s">
        <v>275</v>
      </c>
      <c r="F236" s="72">
        <f>SUM(F42+F156+F210)</f>
        <v>141500</v>
      </c>
    </row>
    <row r="237" spans="1:6" s="29" customFormat="1" ht="12.75">
      <c r="A237" s="26"/>
      <c r="B237" s="26">
        <v>613700</v>
      </c>
      <c r="C237" s="26"/>
      <c r="D237" s="27" t="s">
        <v>276</v>
      </c>
      <c r="E237" s="26" t="s">
        <v>277</v>
      </c>
      <c r="F237" s="72">
        <f>SUM(F22+F90+F91+F92+F119+F157+F211)</f>
        <v>1027700</v>
      </c>
    </row>
    <row r="238" spans="1:6" s="29" customFormat="1" ht="12.75">
      <c r="A238" s="26"/>
      <c r="B238" s="26">
        <v>613800</v>
      </c>
      <c r="C238" s="26"/>
      <c r="D238" s="27" t="s">
        <v>278</v>
      </c>
      <c r="E238" s="26" t="s">
        <v>190</v>
      </c>
      <c r="F238" s="72">
        <f>SUM(F23+F158+F212)</f>
        <v>36000</v>
      </c>
    </row>
    <row r="239" spans="1:6" s="29" customFormat="1" ht="12.75">
      <c r="A239" s="26"/>
      <c r="B239" s="26">
        <v>613900</v>
      </c>
      <c r="C239" s="26"/>
      <c r="D239" s="27" t="s">
        <v>280</v>
      </c>
      <c r="E239" s="26" t="s">
        <v>187</v>
      </c>
      <c r="F239" s="72">
        <f>SUM(F11+F12+F24+F25+F43+F93+F94+F95+F120+F121+F159+F160+F173+F180+F181+F182+F183+F184+F190+F196+F213)</f>
        <v>756800</v>
      </c>
    </row>
    <row r="240" spans="1:6" s="25" customFormat="1" ht="12.75">
      <c r="A240" s="22">
        <v>614000</v>
      </c>
      <c r="B240" s="22"/>
      <c r="C240" s="22"/>
      <c r="D240" s="23" t="s">
        <v>282</v>
      </c>
      <c r="E240" s="22" t="s">
        <v>197</v>
      </c>
      <c r="F240" s="70">
        <f>SUM(F241:F247)</f>
        <v>6672600</v>
      </c>
    </row>
    <row r="241" spans="1:6" s="29" customFormat="1" ht="12.75">
      <c r="A241" s="26"/>
      <c r="B241" s="26">
        <v>614100</v>
      </c>
      <c r="C241" s="26"/>
      <c r="D241" s="27" t="s">
        <v>283</v>
      </c>
      <c r="E241" s="26" t="s">
        <v>294</v>
      </c>
      <c r="F241" s="72">
        <f>SUM(F45+F126+F127)</f>
        <v>219000</v>
      </c>
    </row>
    <row r="242" spans="1:6" s="29" customFormat="1" ht="12.75">
      <c r="A242" s="26"/>
      <c r="B242" s="26">
        <v>614200</v>
      </c>
      <c r="C242" s="26"/>
      <c r="D242" s="27" t="s">
        <v>284</v>
      </c>
      <c r="E242" s="26" t="s">
        <v>295</v>
      </c>
      <c r="F242" s="72">
        <f>SUM(F46+F47+F48+F49+F50+F51+F52+F53+F54+F55+F98+F163+F215+F216+F217+F218+F219)</f>
        <v>3354000</v>
      </c>
    </row>
    <row r="243" spans="1:6" s="29" customFormat="1" ht="12.75">
      <c r="A243" s="26"/>
      <c r="B243" s="26">
        <v>614300</v>
      </c>
      <c r="C243" s="26"/>
      <c r="D243" s="27" t="s">
        <v>286</v>
      </c>
      <c r="E243" s="26" t="s">
        <v>296</v>
      </c>
      <c r="F243" s="72">
        <f>SUM(F56+F57+F58+F59+F60+F61+F62+F63+F64+F65+F66+F67+F68+F69+F70+F71+F72+F99)</f>
        <v>837000</v>
      </c>
    </row>
    <row r="244" spans="1:6" s="29" customFormat="1" ht="12.75">
      <c r="A244" s="26"/>
      <c r="B244" s="26">
        <v>614400</v>
      </c>
      <c r="C244" s="26"/>
      <c r="D244" s="27" t="s">
        <v>297</v>
      </c>
      <c r="E244" s="26" t="s">
        <v>298</v>
      </c>
      <c r="F244" s="72">
        <f>SUM(F27+F129+F28+F29+F73+F74+F75+F76+F78+F77+F79+F80+F82+F100+F128+F81)</f>
        <v>1427600</v>
      </c>
    </row>
    <row r="245" spans="1:6" s="29" customFormat="1" ht="12.75">
      <c r="A245" s="26"/>
      <c r="B245" s="27" t="s">
        <v>299</v>
      </c>
      <c r="C245" s="26"/>
      <c r="D245" s="27" t="s">
        <v>300</v>
      </c>
      <c r="E245" s="57" t="s">
        <v>452</v>
      </c>
      <c r="F245" s="72">
        <f>SUM(F30+F31+F101)</f>
        <v>670000</v>
      </c>
    </row>
    <row r="246" spans="1:6" s="29" customFormat="1" ht="12.75">
      <c r="A246" s="26"/>
      <c r="B246" s="26">
        <v>614800</v>
      </c>
      <c r="C246" s="26"/>
      <c r="D246" s="27" t="s">
        <v>301</v>
      </c>
      <c r="E246" s="26" t="s">
        <v>302</v>
      </c>
      <c r="F246" s="72">
        <f>SUM(F33+F34)</f>
        <v>120000</v>
      </c>
    </row>
    <row r="247" spans="1:6" s="29" customFormat="1" ht="12.75">
      <c r="A247" s="26"/>
      <c r="B247" s="26">
        <v>614800</v>
      </c>
      <c r="C247" s="26"/>
      <c r="D247" s="27" t="s">
        <v>303</v>
      </c>
      <c r="E247" s="26" t="s">
        <v>304</v>
      </c>
      <c r="F247" s="72">
        <f>SUM(F32)</f>
        <v>45000</v>
      </c>
    </row>
    <row r="248" spans="1:6" s="25" customFormat="1" ht="12.75">
      <c r="A248" s="22">
        <v>616000</v>
      </c>
      <c r="B248" s="45"/>
      <c r="C248" s="22"/>
      <c r="D248" s="23" t="s">
        <v>305</v>
      </c>
      <c r="E248" s="22" t="s">
        <v>222</v>
      </c>
      <c r="F248" s="70">
        <f>SUM(F249)</f>
        <v>100000</v>
      </c>
    </row>
    <row r="249" spans="1:6" s="29" customFormat="1" ht="12.75">
      <c r="A249" s="26"/>
      <c r="B249" s="46">
        <v>616100</v>
      </c>
      <c r="C249" s="26"/>
      <c r="D249" s="27" t="s">
        <v>306</v>
      </c>
      <c r="E249" s="26" t="s">
        <v>224</v>
      </c>
      <c r="F249" s="72">
        <f>SUM(F131)</f>
        <v>100000</v>
      </c>
    </row>
    <row r="250" spans="1:6" s="25" customFormat="1" ht="12.75">
      <c r="A250" s="22">
        <v>810000</v>
      </c>
      <c r="B250" s="22"/>
      <c r="C250" s="22"/>
      <c r="D250" s="23" t="s">
        <v>313</v>
      </c>
      <c r="E250" s="54" t="s">
        <v>214</v>
      </c>
      <c r="F250" s="70">
        <f>SUM(F251:F255)</f>
        <v>16946500</v>
      </c>
    </row>
    <row r="251" spans="1:6" s="29" customFormat="1" ht="12.75">
      <c r="A251" s="26"/>
      <c r="B251" s="26">
        <v>821100</v>
      </c>
      <c r="C251" s="26"/>
      <c r="D251" s="27" t="s">
        <v>54</v>
      </c>
      <c r="E251" s="26" t="s">
        <v>307</v>
      </c>
      <c r="F251" s="72">
        <f>SUM(F133)</f>
        <v>5000</v>
      </c>
    </row>
    <row r="252" spans="1:6" s="29" customFormat="1" ht="12.75">
      <c r="A252" s="26"/>
      <c r="B252" s="26">
        <v>821300</v>
      </c>
      <c r="C252" s="26"/>
      <c r="D252" s="27" t="s">
        <v>72</v>
      </c>
      <c r="E252" s="26" t="s">
        <v>287</v>
      </c>
      <c r="F252" s="72">
        <f>SUM(F103+F104+F105+F165+F221)</f>
        <v>837100</v>
      </c>
    </row>
    <row r="253" spans="1:6" s="29" customFormat="1" ht="12.75">
      <c r="A253" s="26"/>
      <c r="B253" s="26">
        <v>821500</v>
      </c>
      <c r="C253" s="26"/>
      <c r="D253" s="27" t="s">
        <v>82</v>
      </c>
      <c r="E253" s="26" t="s">
        <v>308</v>
      </c>
      <c r="F253" s="72">
        <f>SUM(F15+F16+F134)</f>
        <v>120000</v>
      </c>
    </row>
    <row r="254" spans="1:6" s="29" customFormat="1" ht="12.75">
      <c r="A254" s="26"/>
      <c r="B254" s="26">
        <v>821500</v>
      </c>
      <c r="C254" s="26"/>
      <c r="D254" s="27" t="s">
        <v>88</v>
      </c>
      <c r="E254" s="26" t="s">
        <v>483</v>
      </c>
      <c r="F254" s="72">
        <f>SUM(F36)</f>
        <v>300000</v>
      </c>
    </row>
    <row r="255" spans="1:6" s="29" customFormat="1" ht="12.75">
      <c r="A255" s="26"/>
      <c r="B255" s="26">
        <v>821600</v>
      </c>
      <c r="C255" s="26"/>
      <c r="D255" s="27" t="s">
        <v>94</v>
      </c>
      <c r="E255" s="26" t="s">
        <v>288</v>
      </c>
      <c r="F255" s="72">
        <f>SUM(F135+F136+F137+F138+F139+F140+F167)</f>
        <v>15684400</v>
      </c>
    </row>
    <row r="256" spans="1:6" s="25" customFormat="1" ht="12.75">
      <c r="A256" s="22"/>
      <c r="B256" s="22"/>
      <c r="C256" s="22"/>
      <c r="D256" s="23" t="s">
        <v>170</v>
      </c>
      <c r="E256" s="54" t="s">
        <v>188</v>
      </c>
      <c r="F256" s="70">
        <f>SUM(F174)</f>
        <v>20000</v>
      </c>
    </row>
    <row r="257" spans="1:6" s="29" customFormat="1" ht="12.75">
      <c r="A257" s="26"/>
      <c r="B257" s="26"/>
      <c r="C257" s="26"/>
      <c r="D257" s="27"/>
      <c r="E257" s="54" t="s">
        <v>293</v>
      </c>
      <c r="F257" s="70">
        <f>SUM(F225+F250+F256)</f>
        <v>34160000</v>
      </c>
    </row>
    <row r="258" spans="1:6" s="25" customFormat="1" ht="12.75">
      <c r="A258" s="22"/>
      <c r="B258" s="22">
        <v>823100</v>
      </c>
      <c r="C258" s="22"/>
      <c r="D258" s="23" t="s">
        <v>315</v>
      </c>
      <c r="E258" s="54" t="s">
        <v>309</v>
      </c>
      <c r="F258" s="70">
        <f>SUM(F141)</f>
        <v>820000</v>
      </c>
    </row>
    <row r="259" spans="1:6" s="29" customFormat="1" ht="12.75">
      <c r="A259" s="26"/>
      <c r="B259" s="26"/>
      <c r="C259" s="26"/>
      <c r="D259" s="27"/>
      <c r="E259" s="54" t="s">
        <v>411</v>
      </c>
      <c r="F259" s="70">
        <f>SUM(F225+F250+F256+F258)</f>
        <v>34980000</v>
      </c>
    </row>
    <row r="260" spans="1:6" s="51" customFormat="1" ht="12.75">
      <c r="A260" s="38"/>
      <c r="B260" s="38"/>
      <c r="C260" s="38"/>
      <c r="D260" s="39"/>
      <c r="E260" s="38"/>
      <c r="F260" s="40"/>
    </row>
    <row r="261" spans="1:6" s="88" customFormat="1" ht="15.75">
      <c r="A261" s="105"/>
      <c r="B261" s="105"/>
      <c r="C261" s="105"/>
      <c r="D261" s="105"/>
      <c r="E261" s="105" t="s">
        <v>363</v>
      </c>
      <c r="F261" s="106"/>
    </row>
    <row r="262" spans="1:6" s="88" customFormat="1" ht="15.75">
      <c r="A262" s="105"/>
      <c r="B262" s="105"/>
      <c r="C262" s="105"/>
      <c r="D262" s="105"/>
      <c r="E262" s="105" t="s">
        <v>364</v>
      </c>
      <c r="F262" s="106"/>
    </row>
    <row r="263" spans="1:6" s="83" customFormat="1" ht="15.75">
      <c r="A263" s="101"/>
      <c r="B263" s="101"/>
      <c r="C263" s="101"/>
      <c r="D263" s="102"/>
      <c r="E263" s="101"/>
      <c r="F263" s="103"/>
    </row>
    <row r="264" spans="1:6" s="83" customFormat="1" ht="15.75">
      <c r="A264" s="101" t="s">
        <v>472</v>
      </c>
      <c r="B264" s="101"/>
      <c r="C264" s="101"/>
      <c r="D264" s="102"/>
      <c r="E264" s="101"/>
      <c r="F264" s="103"/>
    </row>
    <row r="265" spans="1:6" s="83" customFormat="1" ht="15.75">
      <c r="A265" s="101" t="s">
        <v>453</v>
      </c>
      <c r="B265" s="101"/>
      <c r="C265" s="101"/>
      <c r="D265" s="102"/>
      <c r="E265" s="101"/>
      <c r="F265" s="103"/>
    </row>
    <row r="266" spans="1:6" s="83" customFormat="1" ht="15.75">
      <c r="A266" s="101" t="s">
        <v>454</v>
      </c>
      <c r="B266" s="101"/>
      <c r="C266" s="101"/>
      <c r="D266" s="102"/>
      <c r="E266" s="101"/>
      <c r="F266" s="103"/>
    </row>
    <row r="267" spans="1:6" s="83" customFormat="1" ht="15.75">
      <c r="A267" s="101"/>
      <c r="B267" s="101"/>
      <c r="C267" s="101"/>
      <c r="D267" s="102"/>
      <c r="E267" s="101"/>
      <c r="F267" s="103"/>
    </row>
    <row r="268" spans="1:6" s="83" customFormat="1" ht="15.75">
      <c r="A268" s="101"/>
      <c r="B268" s="101"/>
      <c r="C268" s="101"/>
      <c r="D268" s="102"/>
      <c r="E268" s="105" t="s">
        <v>365</v>
      </c>
      <c r="F268" s="103"/>
    </row>
    <row r="269" spans="1:6" s="83" customFormat="1" ht="15.75">
      <c r="A269" s="101"/>
      <c r="B269" s="101"/>
      <c r="C269" s="101"/>
      <c r="D269" s="102"/>
      <c r="E269" s="105" t="s">
        <v>366</v>
      </c>
      <c r="F269" s="103"/>
    </row>
    <row r="270" spans="1:6" s="83" customFormat="1" ht="15.75">
      <c r="A270" s="101"/>
      <c r="B270" s="101"/>
      <c r="C270" s="101"/>
      <c r="D270" s="102"/>
      <c r="E270" s="105"/>
      <c r="F270" s="103"/>
    </row>
    <row r="271" spans="1:6" s="83" customFormat="1" ht="15.75">
      <c r="A271" s="101" t="s">
        <v>473</v>
      </c>
      <c r="B271" s="101"/>
      <c r="C271" s="101"/>
      <c r="D271" s="102"/>
      <c r="E271" s="101"/>
      <c r="F271" s="103"/>
    </row>
    <row r="272" spans="1:6" s="83" customFormat="1" ht="15.75">
      <c r="A272" s="101"/>
      <c r="B272" s="101"/>
      <c r="C272" s="101"/>
      <c r="D272" s="102"/>
      <c r="E272" s="101"/>
      <c r="F272" s="103"/>
    </row>
    <row r="273" spans="1:6" s="83" customFormat="1" ht="15.75">
      <c r="A273" s="101" t="s">
        <v>506</v>
      </c>
      <c r="B273" s="101"/>
      <c r="C273" s="101"/>
      <c r="D273" s="102"/>
      <c r="E273" s="101" t="s">
        <v>449</v>
      </c>
      <c r="F273" s="103"/>
    </row>
    <row r="274" spans="1:6" s="83" customFormat="1" ht="15.75">
      <c r="A274" s="101" t="s">
        <v>507</v>
      </c>
      <c r="B274" s="101"/>
      <c r="C274" s="101"/>
      <c r="D274" s="102"/>
      <c r="E274" s="101" t="s">
        <v>448</v>
      </c>
      <c r="F274" s="103"/>
    </row>
    <row r="275" spans="1:6" s="83" customFormat="1" ht="15.75">
      <c r="A275" s="101" t="s">
        <v>460</v>
      </c>
      <c r="C275" s="101"/>
      <c r="D275" s="102"/>
      <c r="E275" s="101" t="s">
        <v>450</v>
      </c>
      <c r="F275" s="103"/>
    </row>
    <row r="276" spans="1:6" s="83" customFormat="1" ht="15.75">
      <c r="A276" s="101"/>
      <c r="F276" s="106"/>
    </row>
    <row r="277" spans="1:6" s="83" customFormat="1" ht="15.75">
      <c r="A277" s="101"/>
    </row>
  </sheetData>
  <printOptions horizontalCentered="1"/>
  <pageMargins left="0.51181102362204722" right="0.70866141732283472" top="0.86614173228346458" bottom="0.94488188976377963" header="0.31496062992125984" footer="0.31496062992125984"/>
  <pageSetup paperSize="9" orientation="landscape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naslovna strana </vt:lpstr>
      <vt:lpstr>(prihodi)</vt:lpstr>
      <vt:lpstr>(izdaci) </vt:lpstr>
      <vt:lpstr>Sheet1</vt:lpstr>
      <vt:lpstr>Sheet2</vt:lpstr>
      <vt:lpstr>Sheet3</vt:lpstr>
      <vt:lpstr>'(izdaci) '!Print_Titles</vt:lpstr>
      <vt:lpstr>'(prihodi)'!Print_Titles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Budzet04</dc:creator>
  <cp:lastModifiedBy>Budzet04</cp:lastModifiedBy>
  <cp:lastPrinted>2022-12-29T14:38:39Z</cp:lastPrinted>
  <dcterms:created xsi:type="dcterms:W3CDTF">2016-11-03T07:20:33Z</dcterms:created>
  <dcterms:modified xsi:type="dcterms:W3CDTF">2022-12-30T07:56:02Z</dcterms:modified>
</cp:coreProperties>
</file>