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295" windowWidth="18990" windowHeight="12015" activeTab="2"/>
  </bookViews>
  <sheets>
    <sheet name="naslovna strana " sheetId="12" r:id="rId1"/>
    <sheet name="(prihodi)" sheetId="4" r:id="rId2"/>
    <sheet name="(izdaci)" sheetId="11" r:id="rId3"/>
    <sheet name="Sheet1" sheetId="1" r:id="rId4"/>
    <sheet name="Sheet2" sheetId="2" r:id="rId5"/>
    <sheet name="Sheet3" sheetId="3" r:id="rId6"/>
  </sheets>
  <definedNames>
    <definedName name="_xlnm.Print_Titles" localSheetId="2">'(izdaci)'!$6:$7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F278" i="11"/>
  <c r="F269"/>
  <c r="F268"/>
  <c r="F267"/>
  <c r="F259"/>
  <c r="F282"/>
  <c r="F280"/>
  <c r="F279"/>
  <c r="F277"/>
  <c r="F276"/>
  <c r="F274"/>
  <c r="F273" s="1"/>
  <c r="F272"/>
  <c r="F271"/>
  <c r="F270"/>
  <c r="F266"/>
  <c r="F264"/>
  <c r="F263"/>
  <c r="F262"/>
  <c r="F261"/>
  <c r="F260"/>
  <c r="F258"/>
  <c r="F257"/>
  <c r="F255"/>
  <c r="F254" s="1"/>
  <c r="F253"/>
  <c r="F252"/>
  <c r="F245"/>
  <c r="F238"/>
  <c r="F228"/>
  <c r="F226"/>
  <c r="F223"/>
  <c r="F216"/>
  <c r="F215" s="1"/>
  <c r="F220" s="1"/>
  <c r="F209"/>
  <c r="F208" s="1"/>
  <c r="F213" s="1"/>
  <c r="F198"/>
  <c r="F197" s="1"/>
  <c r="F206" s="1"/>
  <c r="F190"/>
  <c r="F189" s="1"/>
  <c r="F183"/>
  <c r="F170"/>
  <c r="F168"/>
  <c r="F165"/>
  <c r="F151"/>
  <c r="F149"/>
  <c r="F144"/>
  <c r="F128"/>
  <c r="F121"/>
  <c r="F108"/>
  <c r="F96"/>
  <c r="F48"/>
  <c r="F43"/>
  <c r="F30"/>
  <c r="F22"/>
  <c r="F15"/>
  <c r="F10"/>
  <c r="F9" s="1"/>
  <c r="F108" i="4"/>
  <c r="F105"/>
  <c r="F104" s="1"/>
  <c r="F103" s="1"/>
  <c r="F99"/>
  <c r="F95"/>
  <c r="F94" s="1"/>
  <c r="F91"/>
  <c r="F90" s="1"/>
  <c r="F87"/>
  <c r="F86" s="1"/>
  <c r="F81"/>
  <c r="F79"/>
  <c r="F75"/>
  <c r="F71"/>
  <c r="F67"/>
  <c r="F65"/>
  <c r="F63"/>
  <c r="F57"/>
  <c r="F54"/>
  <c r="F53" s="1"/>
  <c r="F51"/>
  <c r="F50" s="1"/>
  <c r="F48"/>
  <c r="F46"/>
  <c r="F43"/>
  <c r="F38"/>
  <c r="F36"/>
  <c r="F32"/>
  <c r="F30"/>
  <c r="F28"/>
  <c r="F20"/>
  <c r="F19" s="1"/>
  <c r="F16"/>
  <c r="F14"/>
  <c r="F10"/>
  <c r="F35" l="1"/>
  <c r="F56"/>
  <c r="F70"/>
  <c r="F98"/>
  <c r="F97" s="1"/>
  <c r="F164" i="11"/>
  <c r="F187" s="1"/>
  <c r="F9" i="4"/>
  <c r="F27"/>
  <c r="F42" i="11"/>
  <c r="F93" s="1"/>
  <c r="F127"/>
  <c r="F161" s="1"/>
  <c r="F45" i="4"/>
  <c r="F275" i="11"/>
  <c r="F19"/>
  <c r="F21"/>
  <c r="F40" s="1"/>
  <c r="F195"/>
  <c r="F222"/>
  <c r="F251"/>
  <c r="F256"/>
  <c r="F95"/>
  <c r="F265"/>
  <c r="F8" i="4"/>
  <c r="F34" l="1"/>
  <c r="F247" i="11"/>
  <c r="F125"/>
  <c r="F250"/>
  <c r="F107" i="4" l="1"/>
  <c r="F248" i="11"/>
  <c r="F283"/>
  <c r="F281"/>
  <c r="F112" i="4" l="1"/>
  <c r="F116"/>
</calcChain>
</file>

<file path=xl/sharedStrings.xml><?xml version="1.0" encoding="utf-8"?>
<sst xmlns="http://schemas.openxmlformats.org/spreadsheetml/2006/main" count="911" uniqueCount="540">
  <si>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</si>
  <si>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</si>
  <si>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</si>
  <si>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</si>
  <si>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</si>
  <si>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</si>
  <si>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</si>
  <si>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</si>
  <si>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</si>
  <si>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</si>
  <si>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</si>
  <si>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</si>
  <si>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</si>
  <si>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</si>
  <si>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</si>
  <si>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</si>
  <si>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</si>
  <si>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</si>
  <si>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</si>
  <si>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</si>
  <si>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</si>
  <si>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</si>
  <si>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</si>
  <si>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</si>
  <si>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</si>
  <si>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</si>
  <si>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</si>
  <si>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</si>
  <si>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</si>
  <si>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</si>
  <si>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</si>
  <si>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</si>
  <si>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</si>
  <si>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</si>
  <si>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</si>
  <si>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</si>
  <si>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</si>
  <si>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</si>
  <si>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</si>
  <si>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</si>
  <si>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</si>
  <si>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</si>
  <si>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</si>
  <si>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</si>
  <si>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</si>
  <si>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</si>
  <si>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</si>
  <si>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</si>
  <si>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</si>
  <si>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</si>
  <si>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</si>
  <si>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</si>
  <si>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</si>
  <si>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</si>
  <si>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</si>
  <si>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</si>
  <si>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</si>
  <si>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</si>
  <si>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</si>
  <si>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</si>
  <si>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</si>
  <si>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</si>
  <si>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</si>
  <si>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</si>
  <si>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</si>
  <si>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</si>
  <si>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</si>
  <si>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</si>
  <si>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</si>
  <si>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</si>
  <si>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</si>
  <si>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</si>
  <si>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</si>
  <si>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</si>
  <si>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</si>
  <si>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</si>
  <si>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</si>
  <si>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</si>
  <si>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</si>
  <si>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</si>
  <si>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</si>
  <si>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</si>
  <si>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</si>
  <si>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</si>
  <si>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</si>
  <si>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</si>
  <si>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</si>
  <si>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</si>
  <si>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</si>
  <si>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</si>
  <si>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</si>
  <si>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</si>
  <si>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</si>
  <si>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</si>
  <si>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</si>
  <si>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</si>
  <si>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</si>
  <si>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</si>
  <si>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</si>
  <si>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</si>
  <si>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</si>
  <si>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</si>
  <si>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</si>
  <si>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</si>
  <si>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</si>
  <si>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</si>
  <si>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</si>
  <si>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</si>
  <si>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</si>
  <si>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</si>
  <si>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</si>
  <si>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</si>
  <si>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</si>
  <si>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</si>
  <si>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</si>
  <si>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</si>
  <si>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</si>
  <si>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</si>
  <si>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</si>
  <si>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</si>
  <si>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</si>
  <si>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</si>
  <si>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</si>
  <si>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</si>
  <si>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</si>
  <si>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</si>
  <si>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</si>
  <si>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</si>
  <si>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</si>
  <si>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</si>
  <si>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</si>
  <si>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</si>
  <si>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</si>
  <si>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</si>
  <si>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</si>
  <si>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</si>
  <si>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</si>
  <si>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</si>
  <si>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</si>
  <si>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</si>
  <si>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</si>
  <si>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</si>
  <si>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</si>
  <si>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</si>
  <si>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</si>
  <si>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</si>
  <si>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</si>
  <si>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</si>
  <si>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</si>
  <si>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</si>
  <si>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</si>
  <si>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</si>
  <si>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</si>
  <si>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</si>
  <si>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</si>
  <si>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</si>
  <si>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</si>
  <si>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</si>
  <si>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</si>
  <si>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</si>
  <si>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</si>
  <si>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</si>
  <si>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</si>
  <si>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</si>
  <si>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</si>
  <si>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</si>
  <si>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</si>
  <si>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</si>
  <si>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</si>
  <si>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</si>
  <si>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</si>
  <si>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</si>
  <si>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</si>
  <si>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</si>
  <si>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</si>
  <si>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</si>
  <si>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</si>
  <si>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</si>
  <si>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</si>
  <si>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</si>
  <si>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</si>
  <si>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</si>
  <si>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</si>
  <si>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</si>
  <si>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</si>
  <si>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</si>
  <si>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</si>
  <si>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</si>
  <si>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</si>
  <si>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</si>
  <si>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</si>
  <si>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</si>
  <si>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</si>
  <si>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</si>
  <si>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</si>
  <si>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</si>
  <si>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</si>
  <si>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</si>
  <si>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</si>
  <si>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</si>
  <si>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</si>
  <si>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</si>
  <si>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</si>
  <si>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</si>
  <si>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</si>
  <si>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</si>
  <si>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</si>
  <si>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</si>
  <si>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</si>
  <si>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</si>
  <si>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</si>
  <si>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</si>
  <si>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</si>
  <si>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</si>
  <si>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</si>
  <si>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</si>
  <si>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</si>
  <si>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</si>
  <si>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</si>
  <si>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</si>
  <si>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</si>
  <si>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</si>
  <si>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</si>
  <si>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</si>
  <si>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</si>
  <si>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</si>
  <si>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</si>
  <si>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</si>
  <si>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</si>
  <si>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</si>
  <si>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</si>
  <si>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</si>
  <si>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</si>
  <si>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</si>
  <si>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</si>
  <si>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</si>
  <si>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</si>
  <si>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</si>
  <si>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</si>
  <si>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</si>
  <si>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</si>
  <si>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</si>
  <si>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</si>
  <si>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</si>
  <si>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</si>
  <si>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</si>
  <si>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</si>
  <si>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</si>
  <si>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</si>
  <si>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</si>
  <si>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</si>
  <si>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</si>
  <si>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</si>
  <si>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</si>
  <si>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</si>
  <si>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</si>
  <si>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</si>
  <si>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</si>
  <si>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</si>
  <si>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</si>
  <si>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</si>
  <si>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</si>
  <si>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</si>
  <si>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</si>
  <si>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</si>
  <si>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</si>
  <si>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</si>
  <si>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</si>
  <si>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</si>
  <si>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</si>
  <si>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</si>
  <si>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</si>
  <si>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</si>
  <si>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</si>
  <si>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</si>
  <si>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</si>
  <si>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</si>
  <si>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</si>
  <si>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</si>
  <si>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</si>
  <si>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</si>
  <si>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</si>
  <si>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</si>
  <si>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</si>
  <si>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</si>
  <si>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</si>
  <si>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</si>
  <si>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</si>
  <si>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</si>
  <si>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</si>
  <si>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</si>
  <si>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</si>
  <si>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</si>
  <si>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</si>
  <si>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</si>
  <si>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</si>
  <si>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</si>
  <si>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</si>
  <si>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</si>
  <si>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</si>
  <si>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</si>
  <si>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</si>
  <si>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</si>
  <si>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</si>
  <si>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</si>
  <si>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</si>
  <si>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</si>
  <si>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</si>
  <si>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</si>
  <si>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</si>
  <si>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</si>
  <si>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</si>
  <si>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</si>
  <si>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</si>
  <si>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</si>
  <si>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</si>
  <si>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</si>
  <si>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</si>
  <si>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</si>
  <si>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</si>
  <si>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</si>
  <si>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</si>
  <si>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</si>
  <si>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</si>
  <si>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</si>
  <si>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</si>
  <si>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</si>
  <si>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</si>
  <si>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</si>
  <si>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</si>
  <si>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</si>
  <si>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</si>
  <si>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</si>
  <si>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</si>
  <si>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</si>
  <si>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</si>
  <si>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</si>
  <si>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</si>
  <si>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</si>
  <si>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</si>
  <si>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</si>
  <si>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</si>
  <si>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</si>
  <si>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</si>
  <si>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</si>
  <si>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</si>
  <si>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</si>
  <si>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</si>
  <si>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</si>
  <si>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</si>
  <si>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</si>
  <si>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</si>
  <si>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</si>
  <si>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</si>
  <si>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</si>
  <si>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</si>
  <si>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</si>
  <si>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</si>
  <si>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</si>
  <si>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</si>
  <si>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</si>
  <si>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</si>
  <si>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</si>
  <si>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</si>
  <si>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</si>
  <si>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</si>
  <si>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</si>
  <si>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</si>
  <si>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</si>
  <si>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</si>
  <si>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</si>
  <si>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</si>
  <si>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</si>
  <si>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</si>
  <si>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</si>
  <si>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</si>
  <si>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</si>
  <si>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</si>
  <si>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</si>
  <si>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</si>
  <si>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</si>
  <si>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</si>
  <si>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</si>
  <si>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</si>
  <si>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</si>
  <si>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</si>
  <si>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</si>
  <si>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</si>
  <si>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</si>
  <si>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</si>
  <si>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</si>
  <si>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</si>
  <si>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</si>
  <si>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</si>
  <si>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</si>
  <si>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</si>
  <si>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</si>
  <si>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</si>
  <si>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</si>
  <si>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</si>
  <si>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</si>
  <si>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</si>
  <si>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</si>
  <si>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</si>
  <si>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</si>
  <si>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</si>
  <si>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</si>
  <si>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</si>
  <si>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</si>
  <si>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</si>
  <si>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</si>
  <si>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</si>
  <si>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</si>
  <si>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</si>
  <si>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</si>
  <si>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prvi dio</t>
  </si>
  <si>
    <t>Izdaci za Program Fonda zaštite okoline ZDK  - drugi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</si>
  <si>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</si>
  <si>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</si>
  <si>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</si>
  <si>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</si>
  <si>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</si>
  <si>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</si>
  <si>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</si>
  <si>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</si>
  <si>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</si>
  <si>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1.1.12.</t>
  </si>
  <si>
    <t>Sufinan.cijene odvoza smeća za sva fizička lica-korisnike Gradskog odvoza kom.otpada putem JKP Vosoko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</si>
  <si>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</si>
  <si>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</si>
  <si>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</si>
  <si>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</si>
  <si>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</si>
  <si>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</si>
  <si>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</si>
  <si>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</si>
  <si>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</si>
  <si>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</si>
  <si>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</si>
  <si>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</si>
  <si>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</si>
  <si>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</si>
  <si>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</si>
  <si>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</si>
  <si>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</si>
  <si>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</si>
  <si>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</si>
  <si>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</si>
  <si>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</si>
  <si>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</si>
  <si>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</si>
  <si>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</si>
  <si>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</si>
  <si>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</si>
  <si>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</si>
  <si>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</si>
  <si>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</si>
  <si>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</si>
  <si>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</si>
  <si>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</si>
  <si>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</si>
  <si>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</si>
  <si>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</si>
  <si>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udruženje "Nismo same"-prevent.pregled za žene iznad 18g</t>
  </si>
  <si>
    <t>Transfer za održavanje Sarajevo film festivala Visoko</t>
  </si>
  <si>
    <t>Transfer za razvoj turističke infrastrukture (šadrvani,mape,monografije,turistički vodiči,video prezentacije)</t>
  </si>
  <si>
    <t>.0191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</si>
  <si>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</si>
  <si>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</si>
  <si>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</si>
  <si>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</si>
  <si>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</si>
  <si>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Usluge sevisiranja opreme i vozila,nabavka dijelova i pjene za gašenje požara (nenamjenska sredstva budžeta)</t>
  </si>
  <si>
    <t>Izdaci za volonterski rad-javni poziv</t>
  </si>
  <si>
    <t>1.3.10.</t>
  </si>
  <si>
    <t>1.3.11.</t>
  </si>
  <si>
    <t>Naknade za provođenje izbora i članovima Izborne komisije</t>
  </si>
  <si>
    <t xml:space="preserve">  </t>
  </si>
  <si>
    <t xml:space="preserve">                  Na osnovu članova 32. do 66. Zakona o budžetima Federacije Bosne i Hercegovine</t>
  </si>
  <si>
    <t xml:space="preserve">("Službene  novine  Federacije  Bosne  i  Hercegovine" broj 102/13, 9/14, 13/14, 8/15, 91/15,     </t>
  </si>
  <si>
    <t xml:space="preserve">               </t>
  </si>
  <si>
    <t xml:space="preserve">                                                                   </t>
  </si>
  <si>
    <t xml:space="preserve">                                                                                            član 1.</t>
  </si>
  <si>
    <t xml:space="preserve">                                                                                                            </t>
  </si>
  <si>
    <t>PRIHODI I PRIMICI</t>
  </si>
  <si>
    <t>RASHODI I IZDACI</t>
  </si>
  <si>
    <t>(prihodi i izdaci)</t>
  </si>
  <si>
    <t xml:space="preserve">kako slijedi:                                                                                                                          </t>
  </si>
  <si>
    <t xml:space="preserve">                                                                                BUDŽET GRADA VISOKO ZA 2024.GODINU  </t>
  </si>
  <si>
    <t>Budžet Grada Visoko (u daljem tekstu Budžet) za 2024.godinu sastoji se od:</t>
  </si>
  <si>
    <t xml:space="preserve">Prihodi i primici, rashodi i izdaci po grupama utvrđuju se u bilansu prihoda i izdataka za 2024.godinu </t>
  </si>
  <si>
    <t>3.1.1.3.</t>
  </si>
  <si>
    <t>Prenesena sredstva primitaka od kreditnog zaduživanja</t>
  </si>
  <si>
    <t>Izdaci za razvoj turističke infrastrukture (šadrvani,mape,monografije,turistički vodiči,video prezentacije)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</si>
  <si>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</si>
  <si>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</si>
  <si>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</si>
  <si>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</si>
  <si>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>1.2.41.</t>
  </si>
  <si>
    <t>Transferi za  MZ za interventne mjere zaštite od posljedica prir.i dr.nesreća iz sredstava poseb.naknada za zaštitu...</t>
  </si>
  <si>
    <t xml:space="preserve"> II PRIMICI</t>
  </si>
  <si>
    <t>5.</t>
  </si>
  <si>
    <t>član 3.</t>
  </si>
  <si>
    <t>(izdaci po budžetskim korisnicima)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</si>
  <si>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</si>
  <si>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</si>
  <si>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</si>
  <si>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član 5.</t>
  </si>
  <si>
    <t>(završne odredbe)</t>
  </si>
  <si>
    <t xml:space="preserve">                                                                                                             PREDSJEDAVAJUĆI</t>
  </si>
  <si>
    <t xml:space="preserve">Datum: </t>
  </si>
  <si>
    <t xml:space="preserve">                                                                                                   GRADSKOG VIJEĆA VISOKO</t>
  </si>
  <si>
    <t>Visoko</t>
  </si>
  <si>
    <t xml:space="preserve">                                                                                                                    Nikola Pekić</t>
  </si>
  <si>
    <t xml:space="preserve">U tekuću rezervu u 2024.godini izdvojit će se iznos od 20.000,00 KM ili 0,05 % od ukupnih izdataka,a koristit će se u skladu sa članom 60. i 61. </t>
  </si>
  <si>
    <t>Budžet stupa na snagu danom objavljivanja u Službenom glasniku Grada Visoko, a primjenjivat će se od 01.01.2024.godine.</t>
  </si>
  <si>
    <t>102/15,104/16,5/18,11/19,99/19 i 25a/22).</t>
  </si>
  <si>
    <t xml:space="preserve">102/15,104/16, 5/18,11/19,99/19 i 25a/22), člana 12. Zakona o pripadnosti  javnih  prihoda  Federacije   </t>
  </si>
  <si>
    <t xml:space="preserve">Bosne  i  Hercegovine ("Službene novine Federacije Bosne i Hercegovine" broj 22/06,43/08,22/09, </t>
  </si>
  <si>
    <t xml:space="preserve">17/22,35/14 i 94/15) i člana 21. Statuta Grada Visoko("Službeni glasnik  Grada Visoko" broj 10/21),  </t>
  </si>
  <si>
    <t>Transferi za podrški službama zaštite i spašavanja u JU iz sredstava poseb.naknada za zaštitu...</t>
  </si>
  <si>
    <t>Transferi za podrški službama zaštite i spašavanja u UG iz sredstava poseb.naknada za zaštitu...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</si>
  <si>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</si>
  <si>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</si>
  <si>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</si>
  <si>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</si>
  <si>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</si>
  <si>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</si>
  <si>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</si>
  <si>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</si>
  <si>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>Izdaci u Budžetu za 2024.godinu u iznosu od 37.568.000,00 KM raspoređuje se po korisnicima u Posebnom dijelu Budžeta kako slijedi:</t>
  </si>
  <si>
    <t>Gradsko vijeće Visoko na 34.sjednici održanoj 28.12.2023.godine donijelo je:</t>
  </si>
  <si>
    <t xml:space="preserve"> BUDŽET ZA 2024.g</t>
  </si>
  <si>
    <t xml:space="preserve">  I. OPĆI DIO</t>
  </si>
  <si>
    <t xml:space="preserve">        član 2.</t>
  </si>
  <si>
    <t xml:space="preserve">         (sadržaj)</t>
  </si>
  <si>
    <t>BUDŽET ZA 2024.g</t>
  </si>
  <si>
    <t>Transfer za radove na zgradi Hitne medicinske pomoći (troškovi administracije i infrastrukturna ulaganja)</t>
  </si>
  <si>
    <t>28.12.2023.godine</t>
  </si>
  <si>
    <t>Broj: 02/1-02-359/23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</si>
</sst>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4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3" fontId="17" fillId="0" borderId="0" xfId="0" applyNumberFormat="1" applyFont="1"/>
    <xf numFmtId="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4" fontId="6" fillId="0" borderId="0" xfId="0" applyNumberFormat="1" applyFont="1"/>
    <xf numFmtId="0" fontId="6" fillId="0" borderId="10" xfId="0" applyNumberFormat="1" applyFont="1" applyBorder="1" applyAlignment="1">
      <alignment wrapText="1"/>
    </xf>
    <xf numFmtId="0" fontId="9" fillId="0" borderId="10" xfId="0" applyNumberFormat="1" applyFont="1" applyBorder="1" applyAlignment="1">
      <alignment wrapText="1"/>
    </xf>
    <xf numFmtId="0" fontId="7" fillId="0" borderId="10" xfId="0" applyNumberFormat="1" applyFont="1" applyBorder="1" applyAlignment="1">
      <alignment wrapText="1"/>
    </xf>
    <xf numFmtId="0" fontId="20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1" fillId="0" borderId="0" xfId="0" applyFont="1"/>
    <xf numFmtId="0" fontId="5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Border="1" applyAlignment="1">
      <alignment wrapText="1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0" fontId="17" fillId="0" borderId="0" xfId="0" applyFont="1" applyBorder="1"/>
    <xf numFmtId="0" fontId="17" fillId="0" borderId="10" xfId="0" applyFont="1" applyBorder="1"/>
    <xf numFmtId="3" fontId="17" fillId="0" borderId="10" xfId="0" applyNumberFormat="1" applyFont="1" applyBorder="1"/>
    <xf numFmtId="0" fontId="2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center" wrapText="1"/>
    </xf>
    <xf numFmtId="3" fontId="17" fillId="0" borderId="0" xfId="0" applyNumberFormat="1" applyFont="1" applyBorder="1"/>
    <xf numFmtId="0" fontId="2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" fillId="2" borderId="4" xfId="1" applyNumberFormat="1" applyFont="1" applyBorder="1" applyAlignment="1">
      <alignment horizontal="center"/>
    </xf>
    <xf numFmtId="0" fontId="20" fillId="0" borderId="0" xfId="0" applyNumberFormat="1" applyFont="1"/>
    <xf numFmtId="0" fontId="20" fillId="0" borderId="0" xfId="0" applyNumberFormat="1" applyFont="1" applyAlignment="1">
      <alignment horizontal="right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opLeftCell="A13" zoomScale="150" zoomScaleNormal="150" workbookViewId="0">
      <selection activeCell="C17" sqref="C17"/>
    </sheetView>
  </sheetViews>
  <sheetFormatPr defaultRowHeight="15"/>
  <cols>
    <col min="1" max="1" width="6.140625" customWidth="1"/>
    <col min="2" max="2" width="32.85546875" customWidth="1"/>
    <col min="3" max="3" width="55" customWidth="1"/>
    <col min="4" max="4" width="25.42578125" customWidth="1"/>
    <col min="256" max="256" width="6.140625" customWidth="1"/>
    <col min="257" max="257" width="56.85546875" customWidth="1"/>
    <col min="258" max="258" width="22.85546875" customWidth="1"/>
    <col min="259" max="259" width="10.5703125" customWidth="1"/>
    <col min="512" max="512" width="6.140625" customWidth="1"/>
    <col min="513" max="513" width="56.85546875" customWidth="1"/>
    <col min="514" max="514" width="22.85546875" customWidth="1"/>
    <col min="515" max="515" width="10.5703125" customWidth="1"/>
    <col min="768" max="768" width="6.140625" customWidth="1"/>
    <col min="769" max="769" width="56.85546875" customWidth="1"/>
    <col min="770" max="770" width="22.85546875" customWidth="1"/>
    <col min="771" max="771" width="10.5703125" customWidth="1"/>
    <col min="1024" max="1024" width="6.140625" customWidth="1"/>
    <col min="1025" max="1025" width="56.85546875" customWidth="1"/>
    <col min="1026" max="1026" width="22.85546875" customWidth="1"/>
    <col min="1027" max="1027" width="10.5703125" customWidth="1"/>
    <col min="1280" max="1280" width="6.140625" customWidth="1"/>
    <col min="1281" max="1281" width="56.85546875" customWidth="1"/>
    <col min="1282" max="1282" width="22.85546875" customWidth="1"/>
    <col min="1283" max="1283" width="10.5703125" customWidth="1"/>
    <col min="1536" max="1536" width="6.140625" customWidth="1"/>
    <col min="1537" max="1537" width="56.85546875" customWidth="1"/>
    <col min="1538" max="1538" width="22.85546875" customWidth="1"/>
    <col min="1539" max="1539" width="10.5703125" customWidth="1"/>
    <col min="1792" max="1792" width="6.140625" customWidth="1"/>
    <col min="1793" max="1793" width="56.85546875" customWidth="1"/>
    <col min="1794" max="1794" width="22.85546875" customWidth="1"/>
    <col min="1795" max="1795" width="10.5703125" customWidth="1"/>
    <col min="2048" max="2048" width="6.140625" customWidth="1"/>
    <col min="2049" max="2049" width="56.85546875" customWidth="1"/>
    <col min="2050" max="2050" width="22.85546875" customWidth="1"/>
    <col min="2051" max="2051" width="10.5703125" customWidth="1"/>
    <col min="2304" max="2304" width="6.140625" customWidth="1"/>
    <col min="2305" max="2305" width="56.85546875" customWidth="1"/>
    <col min="2306" max="2306" width="22.85546875" customWidth="1"/>
    <col min="2307" max="2307" width="10.5703125" customWidth="1"/>
    <col min="2560" max="2560" width="6.140625" customWidth="1"/>
    <col min="2561" max="2561" width="56.85546875" customWidth="1"/>
    <col min="2562" max="2562" width="22.85546875" customWidth="1"/>
    <col min="2563" max="2563" width="10.5703125" customWidth="1"/>
    <col min="2816" max="2816" width="6.140625" customWidth="1"/>
    <col min="2817" max="2817" width="56.85546875" customWidth="1"/>
    <col min="2818" max="2818" width="22.85546875" customWidth="1"/>
    <col min="2819" max="2819" width="10.5703125" customWidth="1"/>
    <col min="3072" max="3072" width="6.140625" customWidth="1"/>
    <col min="3073" max="3073" width="56.85546875" customWidth="1"/>
    <col min="3074" max="3074" width="22.85546875" customWidth="1"/>
    <col min="3075" max="3075" width="10.5703125" customWidth="1"/>
    <col min="3328" max="3328" width="6.140625" customWidth="1"/>
    <col min="3329" max="3329" width="56.85546875" customWidth="1"/>
    <col min="3330" max="3330" width="22.85546875" customWidth="1"/>
    <col min="3331" max="3331" width="10.5703125" customWidth="1"/>
    <col min="3584" max="3584" width="6.140625" customWidth="1"/>
    <col min="3585" max="3585" width="56.85546875" customWidth="1"/>
    <col min="3586" max="3586" width="22.85546875" customWidth="1"/>
    <col min="3587" max="3587" width="10.5703125" customWidth="1"/>
    <col min="3840" max="3840" width="6.140625" customWidth="1"/>
    <col min="3841" max="3841" width="56.85546875" customWidth="1"/>
    <col min="3842" max="3842" width="22.85546875" customWidth="1"/>
    <col min="3843" max="3843" width="10.5703125" customWidth="1"/>
    <col min="4096" max="4096" width="6.140625" customWidth="1"/>
    <col min="4097" max="4097" width="56.85546875" customWidth="1"/>
    <col min="4098" max="4098" width="22.85546875" customWidth="1"/>
    <col min="4099" max="4099" width="10.5703125" customWidth="1"/>
    <col min="4352" max="4352" width="6.140625" customWidth="1"/>
    <col min="4353" max="4353" width="56.85546875" customWidth="1"/>
    <col min="4354" max="4354" width="22.85546875" customWidth="1"/>
    <col min="4355" max="4355" width="10.5703125" customWidth="1"/>
    <col min="4608" max="4608" width="6.140625" customWidth="1"/>
    <col min="4609" max="4609" width="56.85546875" customWidth="1"/>
    <col min="4610" max="4610" width="22.85546875" customWidth="1"/>
    <col min="4611" max="4611" width="10.5703125" customWidth="1"/>
    <col min="4864" max="4864" width="6.140625" customWidth="1"/>
    <col min="4865" max="4865" width="56.85546875" customWidth="1"/>
    <col min="4866" max="4866" width="22.85546875" customWidth="1"/>
    <col min="4867" max="4867" width="10.5703125" customWidth="1"/>
    <col min="5120" max="5120" width="6.140625" customWidth="1"/>
    <col min="5121" max="5121" width="56.85546875" customWidth="1"/>
    <col min="5122" max="5122" width="22.85546875" customWidth="1"/>
    <col min="5123" max="5123" width="10.5703125" customWidth="1"/>
    <col min="5376" max="5376" width="6.140625" customWidth="1"/>
    <col min="5377" max="5377" width="56.85546875" customWidth="1"/>
    <col min="5378" max="5378" width="22.85546875" customWidth="1"/>
    <col min="5379" max="5379" width="10.5703125" customWidth="1"/>
    <col min="5632" max="5632" width="6.140625" customWidth="1"/>
    <col min="5633" max="5633" width="56.85546875" customWidth="1"/>
    <col min="5634" max="5634" width="22.85546875" customWidth="1"/>
    <col min="5635" max="5635" width="10.5703125" customWidth="1"/>
    <col min="5888" max="5888" width="6.140625" customWidth="1"/>
    <col min="5889" max="5889" width="56.85546875" customWidth="1"/>
    <col min="5890" max="5890" width="22.85546875" customWidth="1"/>
    <col min="5891" max="5891" width="10.5703125" customWidth="1"/>
    <col min="6144" max="6144" width="6.140625" customWidth="1"/>
    <col min="6145" max="6145" width="56.85546875" customWidth="1"/>
    <col min="6146" max="6146" width="22.85546875" customWidth="1"/>
    <col min="6147" max="6147" width="10.5703125" customWidth="1"/>
    <col min="6400" max="6400" width="6.140625" customWidth="1"/>
    <col min="6401" max="6401" width="56.85546875" customWidth="1"/>
    <col min="6402" max="6402" width="22.85546875" customWidth="1"/>
    <col min="6403" max="6403" width="10.5703125" customWidth="1"/>
    <col min="6656" max="6656" width="6.140625" customWidth="1"/>
    <col min="6657" max="6657" width="56.85546875" customWidth="1"/>
    <col min="6658" max="6658" width="22.85546875" customWidth="1"/>
    <col min="6659" max="6659" width="10.5703125" customWidth="1"/>
    <col min="6912" max="6912" width="6.140625" customWidth="1"/>
    <col min="6913" max="6913" width="56.85546875" customWidth="1"/>
    <col min="6914" max="6914" width="22.85546875" customWidth="1"/>
    <col min="6915" max="6915" width="10.5703125" customWidth="1"/>
    <col min="7168" max="7168" width="6.140625" customWidth="1"/>
    <col min="7169" max="7169" width="56.85546875" customWidth="1"/>
    <col min="7170" max="7170" width="22.85546875" customWidth="1"/>
    <col min="7171" max="7171" width="10.5703125" customWidth="1"/>
    <col min="7424" max="7424" width="6.140625" customWidth="1"/>
    <col min="7425" max="7425" width="56.85546875" customWidth="1"/>
    <col min="7426" max="7426" width="22.85546875" customWidth="1"/>
    <col min="7427" max="7427" width="10.5703125" customWidth="1"/>
    <col min="7680" max="7680" width="6.140625" customWidth="1"/>
    <col min="7681" max="7681" width="56.85546875" customWidth="1"/>
    <col min="7682" max="7682" width="22.85546875" customWidth="1"/>
    <col min="7683" max="7683" width="10.5703125" customWidth="1"/>
    <col min="7936" max="7936" width="6.140625" customWidth="1"/>
    <col min="7937" max="7937" width="56.85546875" customWidth="1"/>
    <col min="7938" max="7938" width="22.85546875" customWidth="1"/>
    <col min="7939" max="7939" width="10.5703125" customWidth="1"/>
    <col min="8192" max="8192" width="6.140625" customWidth="1"/>
    <col min="8193" max="8193" width="56.85546875" customWidth="1"/>
    <col min="8194" max="8194" width="22.85546875" customWidth="1"/>
    <col min="8195" max="8195" width="10.5703125" customWidth="1"/>
    <col min="8448" max="8448" width="6.140625" customWidth="1"/>
    <col min="8449" max="8449" width="56.85546875" customWidth="1"/>
    <col min="8450" max="8450" width="22.85546875" customWidth="1"/>
    <col min="8451" max="8451" width="10.5703125" customWidth="1"/>
    <col min="8704" max="8704" width="6.140625" customWidth="1"/>
    <col min="8705" max="8705" width="56.85546875" customWidth="1"/>
    <col min="8706" max="8706" width="22.85546875" customWidth="1"/>
    <col min="8707" max="8707" width="10.5703125" customWidth="1"/>
    <col min="8960" max="8960" width="6.140625" customWidth="1"/>
    <col min="8961" max="8961" width="56.85546875" customWidth="1"/>
    <col min="8962" max="8962" width="22.85546875" customWidth="1"/>
    <col min="8963" max="8963" width="10.5703125" customWidth="1"/>
    <col min="9216" max="9216" width="6.140625" customWidth="1"/>
    <col min="9217" max="9217" width="56.85546875" customWidth="1"/>
    <col min="9218" max="9218" width="22.85546875" customWidth="1"/>
    <col min="9219" max="9219" width="10.5703125" customWidth="1"/>
    <col min="9472" max="9472" width="6.140625" customWidth="1"/>
    <col min="9473" max="9473" width="56.85546875" customWidth="1"/>
    <col min="9474" max="9474" width="22.85546875" customWidth="1"/>
    <col min="9475" max="9475" width="10.5703125" customWidth="1"/>
    <col min="9728" max="9728" width="6.140625" customWidth="1"/>
    <col min="9729" max="9729" width="56.85546875" customWidth="1"/>
    <col min="9730" max="9730" width="22.85546875" customWidth="1"/>
    <col min="9731" max="9731" width="10.5703125" customWidth="1"/>
    <col min="9984" max="9984" width="6.140625" customWidth="1"/>
    <col min="9985" max="9985" width="56.85546875" customWidth="1"/>
    <col min="9986" max="9986" width="22.85546875" customWidth="1"/>
    <col min="9987" max="9987" width="10.5703125" customWidth="1"/>
    <col min="10240" max="10240" width="6.140625" customWidth="1"/>
    <col min="10241" max="10241" width="56.85546875" customWidth="1"/>
    <col min="10242" max="10242" width="22.85546875" customWidth="1"/>
    <col min="10243" max="10243" width="10.5703125" customWidth="1"/>
    <col min="10496" max="10496" width="6.140625" customWidth="1"/>
    <col min="10497" max="10497" width="56.85546875" customWidth="1"/>
    <col min="10498" max="10498" width="22.85546875" customWidth="1"/>
    <col min="10499" max="10499" width="10.5703125" customWidth="1"/>
    <col min="10752" max="10752" width="6.140625" customWidth="1"/>
    <col min="10753" max="10753" width="56.85546875" customWidth="1"/>
    <col min="10754" max="10754" width="22.85546875" customWidth="1"/>
    <col min="10755" max="10755" width="10.5703125" customWidth="1"/>
    <col min="11008" max="11008" width="6.140625" customWidth="1"/>
    <col min="11009" max="11009" width="56.85546875" customWidth="1"/>
    <col min="11010" max="11010" width="22.85546875" customWidth="1"/>
    <col min="11011" max="11011" width="10.5703125" customWidth="1"/>
    <col min="11264" max="11264" width="6.140625" customWidth="1"/>
    <col min="11265" max="11265" width="56.85546875" customWidth="1"/>
    <col min="11266" max="11266" width="22.85546875" customWidth="1"/>
    <col min="11267" max="11267" width="10.5703125" customWidth="1"/>
    <col min="11520" max="11520" width="6.140625" customWidth="1"/>
    <col min="11521" max="11521" width="56.85546875" customWidth="1"/>
    <col min="11522" max="11522" width="22.85546875" customWidth="1"/>
    <col min="11523" max="11523" width="10.5703125" customWidth="1"/>
    <col min="11776" max="11776" width="6.140625" customWidth="1"/>
    <col min="11777" max="11777" width="56.85546875" customWidth="1"/>
    <col min="11778" max="11778" width="22.85546875" customWidth="1"/>
    <col min="11779" max="11779" width="10.5703125" customWidth="1"/>
    <col min="12032" max="12032" width="6.140625" customWidth="1"/>
    <col min="12033" max="12033" width="56.85546875" customWidth="1"/>
    <col min="12034" max="12034" width="22.85546875" customWidth="1"/>
    <col min="12035" max="12035" width="10.5703125" customWidth="1"/>
    <col min="12288" max="12288" width="6.140625" customWidth="1"/>
    <col min="12289" max="12289" width="56.85546875" customWidth="1"/>
    <col min="12290" max="12290" width="22.85546875" customWidth="1"/>
    <col min="12291" max="12291" width="10.5703125" customWidth="1"/>
    <col min="12544" max="12544" width="6.140625" customWidth="1"/>
    <col min="12545" max="12545" width="56.85546875" customWidth="1"/>
    <col min="12546" max="12546" width="22.85546875" customWidth="1"/>
    <col min="12547" max="12547" width="10.5703125" customWidth="1"/>
    <col min="12800" max="12800" width="6.140625" customWidth="1"/>
    <col min="12801" max="12801" width="56.85546875" customWidth="1"/>
    <col min="12802" max="12802" width="22.85546875" customWidth="1"/>
    <col min="12803" max="12803" width="10.5703125" customWidth="1"/>
    <col min="13056" max="13056" width="6.140625" customWidth="1"/>
    <col min="13057" max="13057" width="56.85546875" customWidth="1"/>
    <col min="13058" max="13058" width="22.85546875" customWidth="1"/>
    <col min="13059" max="13059" width="10.5703125" customWidth="1"/>
    <col min="13312" max="13312" width="6.140625" customWidth="1"/>
    <col min="13313" max="13313" width="56.85546875" customWidth="1"/>
    <col min="13314" max="13314" width="22.85546875" customWidth="1"/>
    <col min="13315" max="13315" width="10.5703125" customWidth="1"/>
    <col min="13568" max="13568" width="6.140625" customWidth="1"/>
    <col min="13569" max="13569" width="56.85546875" customWidth="1"/>
    <col min="13570" max="13570" width="22.85546875" customWidth="1"/>
    <col min="13571" max="13571" width="10.5703125" customWidth="1"/>
    <col min="13824" max="13824" width="6.140625" customWidth="1"/>
    <col min="13825" max="13825" width="56.85546875" customWidth="1"/>
    <col min="13826" max="13826" width="22.85546875" customWidth="1"/>
    <col min="13827" max="13827" width="10.5703125" customWidth="1"/>
    <col min="14080" max="14080" width="6.140625" customWidth="1"/>
    <col min="14081" max="14081" width="56.85546875" customWidth="1"/>
    <col min="14082" max="14082" width="22.85546875" customWidth="1"/>
    <col min="14083" max="14083" width="10.5703125" customWidth="1"/>
    <col min="14336" max="14336" width="6.140625" customWidth="1"/>
    <col min="14337" max="14337" width="56.85546875" customWidth="1"/>
    <col min="14338" max="14338" width="22.85546875" customWidth="1"/>
    <col min="14339" max="14339" width="10.5703125" customWidth="1"/>
    <col min="14592" max="14592" width="6.140625" customWidth="1"/>
    <col min="14593" max="14593" width="56.85546875" customWidth="1"/>
    <col min="14594" max="14594" width="22.85546875" customWidth="1"/>
    <col min="14595" max="14595" width="10.5703125" customWidth="1"/>
    <col min="14848" max="14848" width="6.140625" customWidth="1"/>
    <col min="14849" max="14849" width="56.85546875" customWidth="1"/>
    <col min="14850" max="14850" width="22.85546875" customWidth="1"/>
    <col min="14851" max="14851" width="10.5703125" customWidth="1"/>
    <col min="15104" max="15104" width="6.140625" customWidth="1"/>
    <col min="15105" max="15105" width="56.85546875" customWidth="1"/>
    <col min="15106" max="15106" width="22.85546875" customWidth="1"/>
    <col min="15107" max="15107" width="10.5703125" customWidth="1"/>
    <col min="15360" max="15360" width="6.140625" customWidth="1"/>
    <col min="15361" max="15361" width="56.85546875" customWidth="1"/>
    <col min="15362" max="15362" width="22.85546875" customWidth="1"/>
    <col min="15363" max="15363" width="10.5703125" customWidth="1"/>
    <col min="15616" max="15616" width="6.140625" customWidth="1"/>
    <col min="15617" max="15617" width="56.85546875" customWidth="1"/>
    <col min="15618" max="15618" width="22.85546875" customWidth="1"/>
    <col min="15619" max="15619" width="10.5703125" customWidth="1"/>
    <col min="15872" max="15872" width="6.140625" customWidth="1"/>
    <col min="15873" max="15873" width="56.85546875" customWidth="1"/>
    <col min="15874" max="15874" width="22.85546875" customWidth="1"/>
    <col min="15875" max="15875" width="10.5703125" customWidth="1"/>
    <col min="16128" max="16128" width="6.140625" customWidth="1"/>
    <col min="16129" max="16129" width="56.85546875" customWidth="1"/>
    <col min="16130" max="16130" width="22.85546875" customWidth="1"/>
    <col min="16131" max="16131" width="10.5703125" customWidth="1"/>
  </cols>
  <sheetData>
    <row r="1" spans="1:4" s="89" customFormat="1" ht="15.75">
      <c r="C1" s="90"/>
      <c r="D1" s="91"/>
    </row>
    <row r="2" spans="1:4" s="89" customFormat="1" ht="15.75">
      <c r="D2" s="92"/>
    </row>
    <row r="3" spans="1:4" s="93" customFormat="1" ht="12.75">
      <c r="A3" s="93" t="s">
        <v>477</v>
      </c>
    </row>
    <row r="4" spans="1:4" s="74" customFormat="1" ht="15.75">
      <c r="A4" s="74" t="s">
        <v>478</v>
      </c>
    </row>
    <row r="5" spans="1:4" s="74" customFormat="1" ht="15.75">
      <c r="A5" s="74" t="s">
        <v>479</v>
      </c>
    </row>
    <row r="6" spans="1:4" s="74" customFormat="1" ht="15.75">
      <c r="A6" s="74" t="s">
        <v>517</v>
      </c>
    </row>
    <row r="7" spans="1:4" s="74" customFormat="1" ht="15.75">
      <c r="A7" s="74" t="s">
        <v>518</v>
      </c>
    </row>
    <row r="8" spans="1:4" s="74" customFormat="1" ht="15.75">
      <c r="A8" s="74" t="s">
        <v>519</v>
      </c>
    </row>
    <row r="9" spans="1:4" s="74" customFormat="1" ht="15.75">
      <c r="A9" s="74" t="s">
        <v>531</v>
      </c>
    </row>
    <row r="10" spans="1:4" s="89" customFormat="1"/>
    <row r="11" spans="1:4" s="89" customFormat="1"/>
    <row r="12" spans="1:4" s="89" customFormat="1"/>
    <row r="13" spans="1:4" s="94" customFormat="1" ht="18.75">
      <c r="A13" s="94" t="s">
        <v>480</v>
      </c>
      <c r="B13" s="95" t="s">
        <v>481</v>
      </c>
    </row>
    <row r="14" spans="1:4" s="94" customFormat="1" ht="18.75">
      <c r="B14" s="95" t="s">
        <v>488</v>
      </c>
    </row>
    <row r="15" spans="1:4" s="94" customFormat="1" ht="14.25">
      <c r="B15" s="96"/>
    </row>
    <row r="16" spans="1:4" s="92" customFormat="1" ht="15.75">
      <c r="C16" s="109" t="s">
        <v>533</v>
      </c>
    </row>
    <row r="17" spans="1:4" s="74" customFormat="1" ht="15.75">
      <c r="B17" s="97"/>
    </row>
    <row r="18" spans="1:4" s="74" customFormat="1" ht="15.75">
      <c r="B18" s="83" t="s">
        <v>482</v>
      </c>
      <c r="C18" s="110"/>
    </row>
    <row r="19" spans="1:4" s="74" customFormat="1" ht="15.75">
      <c r="B19" s="83" t="s">
        <v>483</v>
      </c>
      <c r="C19" s="110" t="s">
        <v>535</v>
      </c>
    </row>
    <row r="20" spans="1:4" s="74" customFormat="1" ht="15.75"/>
    <row r="21" spans="1:4" s="74" customFormat="1" ht="15.75">
      <c r="A21" s="74" t="s">
        <v>489</v>
      </c>
    </row>
    <row r="22" spans="1:4" s="74" customFormat="1" ht="15.75"/>
    <row r="23" spans="1:4" s="74" customFormat="1" ht="48.75" customHeight="1">
      <c r="A23" s="98"/>
      <c r="B23" s="99" t="s">
        <v>1</v>
      </c>
      <c r="C23" s="100" t="s">
        <v>532</v>
      </c>
      <c r="D23" s="107"/>
    </row>
    <row r="24" spans="1:4" s="74" customFormat="1" ht="15.75">
      <c r="A24" s="98"/>
      <c r="B24" s="101"/>
      <c r="C24" s="100"/>
      <c r="D24" s="107"/>
    </row>
    <row r="25" spans="1:4" s="74" customFormat="1" ht="15.75">
      <c r="A25" s="102"/>
      <c r="B25" s="103" t="s">
        <v>484</v>
      </c>
      <c r="C25" s="104">
        <v>37568000</v>
      </c>
      <c r="D25" s="108"/>
    </row>
    <row r="26" spans="1:4" s="74" customFormat="1" ht="15.75">
      <c r="A26" s="102"/>
      <c r="B26" s="103"/>
      <c r="C26" s="104"/>
      <c r="D26" s="108"/>
    </row>
    <row r="27" spans="1:4" s="74" customFormat="1" ht="15.75">
      <c r="A27" s="102"/>
      <c r="B27" s="103" t="s">
        <v>485</v>
      </c>
      <c r="C27" s="104">
        <v>37568000</v>
      </c>
      <c r="D27" s="108"/>
    </row>
    <row r="28" spans="1:4" s="74" customFormat="1" ht="15.75"/>
    <row r="29" spans="1:4" s="74" customFormat="1" ht="15.75"/>
    <row r="30" spans="1:4" s="74" customFormat="1" ht="15.75"/>
    <row r="31" spans="1:4" s="74" customFormat="1" ht="15.75">
      <c r="B31" s="83"/>
      <c r="C31" s="110" t="s">
        <v>534</v>
      </c>
    </row>
    <row r="32" spans="1:4" s="74" customFormat="1" ht="15.75">
      <c r="B32" s="83"/>
      <c r="C32" s="110" t="s">
        <v>486</v>
      </c>
    </row>
    <row r="33" spans="1:2" s="74" customFormat="1" ht="15.75">
      <c r="B33" s="83"/>
    </row>
    <row r="34" spans="1:2" s="74" customFormat="1" ht="15.75">
      <c r="A34" s="74" t="s">
        <v>490</v>
      </c>
    </row>
    <row r="35" spans="1:2" s="74" customFormat="1" ht="15.75">
      <c r="A35" s="74" t="s">
        <v>487</v>
      </c>
    </row>
    <row r="36" spans="1:2" s="74" customFormat="1" ht="15.75"/>
    <row r="37" spans="1:2" s="74" customFormat="1" ht="15.75"/>
    <row r="38" spans="1:2" s="74" customFormat="1" ht="15.75"/>
    <row r="39" spans="1:2" s="74" customFormat="1" ht="15.75"/>
    <row r="40" spans="1:2" s="74" customFormat="1" ht="15.75"/>
    <row r="41" spans="1:2" s="74" customFormat="1" ht="15.75">
      <c r="B41" s="74">
        <v>1</v>
      </c>
    </row>
    <row r="42" spans="1:2" s="74" customFormat="1" ht="15.75"/>
    <row r="43" spans="1:2" s="74" customFormat="1" ht="15.75"/>
    <row r="44" spans="1:2" s="74" customFormat="1" ht="15.75"/>
    <row r="45" spans="1:2" s="74" customFormat="1" ht="15.75"/>
    <row r="46" spans="1:2" s="74" customFormat="1" ht="15.75"/>
    <row r="47" spans="1:2" s="74" customFormat="1" ht="15.75"/>
    <row r="48" spans="1:2" s="74" customFormat="1" ht="15.75"/>
    <row r="49" s="74" customFormat="1" ht="15.75"/>
    <row r="50" s="74" customFormat="1" ht="15.75"/>
    <row r="51" s="74" customFormat="1" ht="15.75"/>
    <row r="52" s="74" customFormat="1" ht="15.75"/>
    <row r="53" s="74" customFormat="1" ht="15.75"/>
    <row r="54" s="74" customFormat="1" ht="15.75"/>
  </sheetData>
  <pageMargins left="0.39370078740157483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116"/>
  <sheetViews>
    <sheetView zoomScale="120" zoomScaleNormal="120" workbookViewId="0">
      <selection activeCell="E20" sqref="E20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6" customWidth="1"/>
    <col min="5" max="5" width="62.85546875" style="77" customWidth="1"/>
    <col min="6" max="6" width="20.7109375" style="78" customWidth="1"/>
    <col min="224" max="224" width="6.85546875" customWidth="1"/>
    <col min="225" max="225" width="6.7109375" customWidth="1"/>
    <col min="226" max="226" width="7.85546875" customWidth="1"/>
    <col min="227" max="227" width="6.5703125" customWidth="1"/>
    <col min="228" max="228" width="59.85546875" customWidth="1"/>
    <col min="229" max="229" width="12.28515625" customWidth="1"/>
    <col min="230" max="230" width="10.85546875" customWidth="1"/>
    <col min="231" max="231" width="12" customWidth="1"/>
    <col min="232" max="232" width="10.140625" customWidth="1"/>
    <col min="480" max="480" width="6.85546875" customWidth="1"/>
    <col min="481" max="481" width="6.7109375" customWidth="1"/>
    <col min="482" max="482" width="7.85546875" customWidth="1"/>
    <col min="483" max="483" width="6.5703125" customWidth="1"/>
    <col min="484" max="484" width="59.85546875" customWidth="1"/>
    <col min="485" max="485" width="12.28515625" customWidth="1"/>
    <col min="486" max="486" width="10.85546875" customWidth="1"/>
    <col min="487" max="487" width="12" customWidth="1"/>
    <col min="488" max="488" width="10.140625" customWidth="1"/>
    <col min="736" max="736" width="6.85546875" customWidth="1"/>
    <col min="737" max="737" width="6.7109375" customWidth="1"/>
    <col min="738" max="738" width="7.85546875" customWidth="1"/>
    <col min="739" max="739" width="6.5703125" customWidth="1"/>
    <col min="740" max="740" width="59.85546875" customWidth="1"/>
    <col min="741" max="741" width="12.28515625" customWidth="1"/>
    <col min="742" max="742" width="10.85546875" customWidth="1"/>
    <col min="743" max="743" width="12" customWidth="1"/>
    <col min="744" max="744" width="10.140625" customWidth="1"/>
    <col min="992" max="992" width="6.85546875" customWidth="1"/>
    <col min="993" max="993" width="6.7109375" customWidth="1"/>
    <col min="994" max="994" width="7.85546875" customWidth="1"/>
    <col min="995" max="995" width="6.5703125" customWidth="1"/>
    <col min="996" max="996" width="59.85546875" customWidth="1"/>
    <col min="997" max="997" width="12.28515625" customWidth="1"/>
    <col min="998" max="998" width="10.85546875" customWidth="1"/>
    <col min="999" max="999" width="12" customWidth="1"/>
    <col min="1000" max="1000" width="10.140625" customWidth="1"/>
    <col min="1248" max="1248" width="6.85546875" customWidth="1"/>
    <col min="1249" max="1249" width="6.7109375" customWidth="1"/>
    <col min="1250" max="1250" width="7.85546875" customWidth="1"/>
    <col min="1251" max="1251" width="6.5703125" customWidth="1"/>
    <col min="1252" max="1252" width="59.85546875" customWidth="1"/>
    <col min="1253" max="1253" width="12.28515625" customWidth="1"/>
    <col min="1254" max="1254" width="10.85546875" customWidth="1"/>
    <col min="1255" max="1255" width="12" customWidth="1"/>
    <col min="1256" max="1256" width="10.140625" customWidth="1"/>
    <col min="1504" max="1504" width="6.85546875" customWidth="1"/>
    <col min="1505" max="1505" width="6.7109375" customWidth="1"/>
    <col min="1506" max="1506" width="7.85546875" customWidth="1"/>
    <col min="1507" max="1507" width="6.5703125" customWidth="1"/>
    <col min="1508" max="1508" width="59.85546875" customWidth="1"/>
    <col min="1509" max="1509" width="12.28515625" customWidth="1"/>
    <col min="1510" max="1510" width="10.85546875" customWidth="1"/>
    <col min="1511" max="1511" width="12" customWidth="1"/>
    <col min="1512" max="1512" width="10.140625" customWidth="1"/>
    <col min="1760" max="1760" width="6.85546875" customWidth="1"/>
    <col min="1761" max="1761" width="6.7109375" customWidth="1"/>
    <col min="1762" max="1762" width="7.85546875" customWidth="1"/>
    <col min="1763" max="1763" width="6.5703125" customWidth="1"/>
    <col min="1764" max="1764" width="59.85546875" customWidth="1"/>
    <col min="1765" max="1765" width="12.28515625" customWidth="1"/>
    <col min="1766" max="1766" width="10.85546875" customWidth="1"/>
    <col min="1767" max="1767" width="12" customWidth="1"/>
    <col min="1768" max="1768" width="10.140625" customWidth="1"/>
    <col min="2016" max="2016" width="6.85546875" customWidth="1"/>
    <col min="2017" max="2017" width="6.7109375" customWidth="1"/>
    <col min="2018" max="2018" width="7.85546875" customWidth="1"/>
    <col min="2019" max="2019" width="6.5703125" customWidth="1"/>
    <col min="2020" max="2020" width="59.85546875" customWidth="1"/>
    <col min="2021" max="2021" width="12.28515625" customWidth="1"/>
    <col min="2022" max="2022" width="10.85546875" customWidth="1"/>
    <col min="2023" max="2023" width="12" customWidth="1"/>
    <col min="2024" max="2024" width="10.140625" customWidth="1"/>
    <col min="2272" max="2272" width="6.85546875" customWidth="1"/>
    <col min="2273" max="2273" width="6.7109375" customWidth="1"/>
    <col min="2274" max="2274" width="7.85546875" customWidth="1"/>
    <col min="2275" max="2275" width="6.5703125" customWidth="1"/>
    <col min="2276" max="2276" width="59.85546875" customWidth="1"/>
    <col min="2277" max="2277" width="12.28515625" customWidth="1"/>
    <col min="2278" max="2278" width="10.85546875" customWidth="1"/>
    <col min="2279" max="2279" width="12" customWidth="1"/>
    <col min="2280" max="2280" width="10.140625" customWidth="1"/>
    <col min="2528" max="2528" width="6.85546875" customWidth="1"/>
    <col min="2529" max="2529" width="6.7109375" customWidth="1"/>
    <col min="2530" max="2530" width="7.85546875" customWidth="1"/>
    <col min="2531" max="2531" width="6.5703125" customWidth="1"/>
    <col min="2532" max="2532" width="59.85546875" customWidth="1"/>
    <col min="2533" max="2533" width="12.28515625" customWidth="1"/>
    <col min="2534" max="2534" width="10.85546875" customWidth="1"/>
    <col min="2535" max="2535" width="12" customWidth="1"/>
    <col min="2536" max="2536" width="10.140625" customWidth="1"/>
    <col min="2784" max="2784" width="6.85546875" customWidth="1"/>
    <col min="2785" max="2785" width="6.7109375" customWidth="1"/>
    <col min="2786" max="2786" width="7.85546875" customWidth="1"/>
    <col min="2787" max="2787" width="6.5703125" customWidth="1"/>
    <col min="2788" max="2788" width="59.85546875" customWidth="1"/>
    <col min="2789" max="2789" width="12.28515625" customWidth="1"/>
    <col min="2790" max="2790" width="10.85546875" customWidth="1"/>
    <col min="2791" max="2791" width="12" customWidth="1"/>
    <col min="2792" max="2792" width="10.140625" customWidth="1"/>
    <col min="3040" max="3040" width="6.85546875" customWidth="1"/>
    <col min="3041" max="3041" width="6.7109375" customWidth="1"/>
    <col min="3042" max="3042" width="7.85546875" customWidth="1"/>
    <col min="3043" max="3043" width="6.5703125" customWidth="1"/>
    <col min="3044" max="3044" width="59.85546875" customWidth="1"/>
    <col min="3045" max="3045" width="12.28515625" customWidth="1"/>
    <col min="3046" max="3046" width="10.85546875" customWidth="1"/>
    <col min="3047" max="3047" width="12" customWidth="1"/>
    <col min="3048" max="3048" width="10.140625" customWidth="1"/>
    <col min="3296" max="3296" width="6.85546875" customWidth="1"/>
    <col min="3297" max="3297" width="6.7109375" customWidth="1"/>
    <col min="3298" max="3298" width="7.85546875" customWidth="1"/>
    <col min="3299" max="3299" width="6.5703125" customWidth="1"/>
    <col min="3300" max="3300" width="59.85546875" customWidth="1"/>
    <col min="3301" max="3301" width="12.28515625" customWidth="1"/>
    <col min="3302" max="3302" width="10.85546875" customWidth="1"/>
    <col min="3303" max="3303" width="12" customWidth="1"/>
    <col min="3304" max="3304" width="10.140625" customWidth="1"/>
    <col min="3552" max="3552" width="6.85546875" customWidth="1"/>
    <col min="3553" max="3553" width="6.7109375" customWidth="1"/>
    <col min="3554" max="3554" width="7.85546875" customWidth="1"/>
    <col min="3555" max="3555" width="6.5703125" customWidth="1"/>
    <col min="3556" max="3556" width="59.85546875" customWidth="1"/>
    <col min="3557" max="3557" width="12.28515625" customWidth="1"/>
    <col min="3558" max="3558" width="10.85546875" customWidth="1"/>
    <col min="3559" max="3559" width="12" customWidth="1"/>
    <col min="3560" max="3560" width="10.140625" customWidth="1"/>
    <col min="3808" max="3808" width="6.85546875" customWidth="1"/>
    <col min="3809" max="3809" width="6.7109375" customWidth="1"/>
    <col min="3810" max="3810" width="7.85546875" customWidth="1"/>
    <col min="3811" max="3811" width="6.5703125" customWidth="1"/>
    <col min="3812" max="3812" width="59.85546875" customWidth="1"/>
    <col min="3813" max="3813" width="12.28515625" customWidth="1"/>
    <col min="3814" max="3814" width="10.85546875" customWidth="1"/>
    <col min="3815" max="3815" width="12" customWidth="1"/>
    <col min="3816" max="3816" width="10.140625" customWidth="1"/>
    <col min="4064" max="4064" width="6.85546875" customWidth="1"/>
    <col min="4065" max="4065" width="6.7109375" customWidth="1"/>
    <col min="4066" max="4066" width="7.85546875" customWidth="1"/>
    <col min="4067" max="4067" width="6.5703125" customWidth="1"/>
    <col min="4068" max="4068" width="59.85546875" customWidth="1"/>
    <col min="4069" max="4069" width="12.28515625" customWidth="1"/>
    <col min="4070" max="4070" width="10.85546875" customWidth="1"/>
    <col min="4071" max="4071" width="12" customWidth="1"/>
    <col min="4072" max="4072" width="10.140625" customWidth="1"/>
    <col min="4320" max="4320" width="6.85546875" customWidth="1"/>
    <col min="4321" max="4321" width="6.7109375" customWidth="1"/>
    <col min="4322" max="4322" width="7.85546875" customWidth="1"/>
    <col min="4323" max="4323" width="6.5703125" customWidth="1"/>
    <col min="4324" max="4324" width="59.85546875" customWidth="1"/>
    <col min="4325" max="4325" width="12.28515625" customWidth="1"/>
    <col min="4326" max="4326" width="10.85546875" customWidth="1"/>
    <col min="4327" max="4327" width="12" customWidth="1"/>
    <col min="4328" max="4328" width="10.140625" customWidth="1"/>
    <col min="4576" max="4576" width="6.85546875" customWidth="1"/>
    <col min="4577" max="4577" width="6.7109375" customWidth="1"/>
    <col min="4578" max="4578" width="7.85546875" customWidth="1"/>
    <col min="4579" max="4579" width="6.5703125" customWidth="1"/>
    <col min="4580" max="4580" width="59.85546875" customWidth="1"/>
    <col min="4581" max="4581" width="12.28515625" customWidth="1"/>
    <col min="4582" max="4582" width="10.85546875" customWidth="1"/>
    <col min="4583" max="4583" width="12" customWidth="1"/>
    <col min="4584" max="4584" width="10.140625" customWidth="1"/>
    <col min="4832" max="4832" width="6.85546875" customWidth="1"/>
    <col min="4833" max="4833" width="6.7109375" customWidth="1"/>
    <col min="4834" max="4834" width="7.85546875" customWidth="1"/>
    <col min="4835" max="4835" width="6.5703125" customWidth="1"/>
    <col min="4836" max="4836" width="59.85546875" customWidth="1"/>
    <col min="4837" max="4837" width="12.28515625" customWidth="1"/>
    <col min="4838" max="4838" width="10.85546875" customWidth="1"/>
    <col min="4839" max="4839" width="12" customWidth="1"/>
    <col min="4840" max="4840" width="10.140625" customWidth="1"/>
    <col min="5088" max="5088" width="6.85546875" customWidth="1"/>
    <col min="5089" max="5089" width="6.7109375" customWidth="1"/>
    <col min="5090" max="5090" width="7.85546875" customWidth="1"/>
    <col min="5091" max="5091" width="6.5703125" customWidth="1"/>
    <col min="5092" max="5092" width="59.85546875" customWidth="1"/>
    <col min="5093" max="5093" width="12.28515625" customWidth="1"/>
    <col min="5094" max="5094" width="10.85546875" customWidth="1"/>
    <col min="5095" max="5095" width="12" customWidth="1"/>
    <col min="5096" max="5096" width="10.140625" customWidth="1"/>
    <col min="5344" max="5344" width="6.85546875" customWidth="1"/>
    <col min="5345" max="5345" width="6.7109375" customWidth="1"/>
    <col min="5346" max="5346" width="7.85546875" customWidth="1"/>
    <col min="5347" max="5347" width="6.5703125" customWidth="1"/>
    <col min="5348" max="5348" width="59.85546875" customWidth="1"/>
    <col min="5349" max="5349" width="12.28515625" customWidth="1"/>
    <col min="5350" max="5350" width="10.85546875" customWidth="1"/>
    <col min="5351" max="5351" width="12" customWidth="1"/>
    <col min="5352" max="5352" width="10.140625" customWidth="1"/>
    <col min="5600" max="5600" width="6.85546875" customWidth="1"/>
    <col min="5601" max="5601" width="6.7109375" customWidth="1"/>
    <col min="5602" max="5602" width="7.85546875" customWidth="1"/>
    <col min="5603" max="5603" width="6.5703125" customWidth="1"/>
    <col min="5604" max="5604" width="59.85546875" customWidth="1"/>
    <col min="5605" max="5605" width="12.28515625" customWidth="1"/>
    <col min="5606" max="5606" width="10.85546875" customWidth="1"/>
    <col min="5607" max="5607" width="12" customWidth="1"/>
    <col min="5608" max="5608" width="10.140625" customWidth="1"/>
    <col min="5856" max="5856" width="6.85546875" customWidth="1"/>
    <col min="5857" max="5857" width="6.7109375" customWidth="1"/>
    <col min="5858" max="5858" width="7.85546875" customWidth="1"/>
    <col min="5859" max="5859" width="6.5703125" customWidth="1"/>
    <col min="5860" max="5860" width="59.85546875" customWidth="1"/>
    <col min="5861" max="5861" width="12.28515625" customWidth="1"/>
    <col min="5862" max="5862" width="10.85546875" customWidth="1"/>
    <col min="5863" max="5863" width="12" customWidth="1"/>
    <col min="5864" max="5864" width="10.140625" customWidth="1"/>
    <col min="6112" max="6112" width="6.85546875" customWidth="1"/>
    <col min="6113" max="6113" width="6.7109375" customWidth="1"/>
    <col min="6114" max="6114" width="7.85546875" customWidth="1"/>
    <col min="6115" max="6115" width="6.5703125" customWidth="1"/>
    <col min="6116" max="6116" width="59.85546875" customWidth="1"/>
    <col min="6117" max="6117" width="12.28515625" customWidth="1"/>
    <col min="6118" max="6118" width="10.85546875" customWidth="1"/>
    <col min="6119" max="6119" width="12" customWidth="1"/>
    <col min="6120" max="6120" width="10.140625" customWidth="1"/>
    <col min="6368" max="6368" width="6.85546875" customWidth="1"/>
    <col min="6369" max="6369" width="6.7109375" customWidth="1"/>
    <col min="6370" max="6370" width="7.85546875" customWidth="1"/>
    <col min="6371" max="6371" width="6.5703125" customWidth="1"/>
    <col min="6372" max="6372" width="59.85546875" customWidth="1"/>
    <col min="6373" max="6373" width="12.28515625" customWidth="1"/>
    <col min="6374" max="6374" width="10.85546875" customWidth="1"/>
    <col min="6375" max="6375" width="12" customWidth="1"/>
    <col min="6376" max="6376" width="10.140625" customWidth="1"/>
    <col min="6624" max="6624" width="6.85546875" customWidth="1"/>
    <col min="6625" max="6625" width="6.7109375" customWidth="1"/>
    <col min="6626" max="6626" width="7.85546875" customWidth="1"/>
    <col min="6627" max="6627" width="6.5703125" customWidth="1"/>
    <col min="6628" max="6628" width="59.85546875" customWidth="1"/>
    <col min="6629" max="6629" width="12.28515625" customWidth="1"/>
    <col min="6630" max="6630" width="10.85546875" customWidth="1"/>
    <col min="6631" max="6631" width="12" customWidth="1"/>
    <col min="6632" max="6632" width="10.140625" customWidth="1"/>
    <col min="6880" max="6880" width="6.85546875" customWidth="1"/>
    <col min="6881" max="6881" width="6.7109375" customWidth="1"/>
    <col min="6882" max="6882" width="7.85546875" customWidth="1"/>
    <col min="6883" max="6883" width="6.5703125" customWidth="1"/>
    <col min="6884" max="6884" width="59.85546875" customWidth="1"/>
    <col min="6885" max="6885" width="12.28515625" customWidth="1"/>
    <col min="6886" max="6886" width="10.85546875" customWidth="1"/>
    <col min="6887" max="6887" width="12" customWidth="1"/>
    <col min="6888" max="6888" width="10.140625" customWidth="1"/>
    <col min="7136" max="7136" width="6.85546875" customWidth="1"/>
    <col min="7137" max="7137" width="6.7109375" customWidth="1"/>
    <col min="7138" max="7138" width="7.85546875" customWidth="1"/>
    <col min="7139" max="7139" width="6.5703125" customWidth="1"/>
    <col min="7140" max="7140" width="59.85546875" customWidth="1"/>
    <col min="7141" max="7141" width="12.28515625" customWidth="1"/>
    <col min="7142" max="7142" width="10.85546875" customWidth="1"/>
    <col min="7143" max="7143" width="12" customWidth="1"/>
    <col min="7144" max="7144" width="10.140625" customWidth="1"/>
    <col min="7392" max="7392" width="6.85546875" customWidth="1"/>
    <col min="7393" max="7393" width="6.7109375" customWidth="1"/>
    <col min="7394" max="7394" width="7.85546875" customWidth="1"/>
    <col min="7395" max="7395" width="6.5703125" customWidth="1"/>
    <col min="7396" max="7396" width="59.85546875" customWidth="1"/>
    <col min="7397" max="7397" width="12.28515625" customWidth="1"/>
    <col min="7398" max="7398" width="10.85546875" customWidth="1"/>
    <col min="7399" max="7399" width="12" customWidth="1"/>
    <col min="7400" max="7400" width="10.140625" customWidth="1"/>
    <col min="7648" max="7648" width="6.85546875" customWidth="1"/>
    <col min="7649" max="7649" width="6.7109375" customWidth="1"/>
    <col min="7650" max="7650" width="7.85546875" customWidth="1"/>
    <col min="7651" max="7651" width="6.5703125" customWidth="1"/>
    <col min="7652" max="7652" width="59.85546875" customWidth="1"/>
    <col min="7653" max="7653" width="12.28515625" customWidth="1"/>
    <col min="7654" max="7654" width="10.85546875" customWidth="1"/>
    <col min="7655" max="7655" width="12" customWidth="1"/>
    <col min="7656" max="7656" width="10.140625" customWidth="1"/>
    <col min="7904" max="7904" width="6.85546875" customWidth="1"/>
    <col min="7905" max="7905" width="6.7109375" customWidth="1"/>
    <col min="7906" max="7906" width="7.85546875" customWidth="1"/>
    <col min="7907" max="7907" width="6.5703125" customWidth="1"/>
    <col min="7908" max="7908" width="59.85546875" customWidth="1"/>
    <col min="7909" max="7909" width="12.28515625" customWidth="1"/>
    <col min="7910" max="7910" width="10.85546875" customWidth="1"/>
    <col min="7911" max="7911" width="12" customWidth="1"/>
    <col min="7912" max="7912" width="10.140625" customWidth="1"/>
    <col min="8160" max="8160" width="6.85546875" customWidth="1"/>
    <col min="8161" max="8161" width="6.7109375" customWidth="1"/>
    <col min="8162" max="8162" width="7.85546875" customWidth="1"/>
    <col min="8163" max="8163" width="6.5703125" customWidth="1"/>
    <col min="8164" max="8164" width="59.85546875" customWidth="1"/>
    <col min="8165" max="8165" width="12.28515625" customWidth="1"/>
    <col min="8166" max="8166" width="10.85546875" customWidth="1"/>
    <col min="8167" max="8167" width="12" customWidth="1"/>
    <col min="8168" max="8168" width="10.140625" customWidth="1"/>
    <col min="8416" max="8416" width="6.85546875" customWidth="1"/>
    <col min="8417" max="8417" width="6.7109375" customWidth="1"/>
    <col min="8418" max="8418" width="7.85546875" customWidth="1"/>
    <col min="8419" max="8419" width="6.5703125" customWidth="1"/>
    <col min="8420" max="8420" width="59.85546875" customWidth="1"/>
    <col min="8421" max="8421" width="12.28515625" customWidth="1"/>
    <col min="8422" max="8422" width="10.85546875" customWidth="1"/>
    <col min="8423" max="8423" width="12" customWidth="1"/>
    <col min="8424" max="8424" width="10.140625" customWidth="1"/>
    <col min="8672" max="8672" width="6.85546875" customWidth="1"/>
    <col min="8673" max="8673" width="6.7109375" customWidth="1"/>
    <col min="8674" max="8674" width="7.85546875" customWidth="1"/>
    <col min="8675" max="8675" width="6.5703125" customWidth="1"/>
    <col min="8676" max="8676" width="59.85546875" customWidth="1"/>
    <col min="8677" max="8677" width="12.28515625" customWidth="1"/>
    <col min="8678" max="8678" width="10.85546875" customWidth="1"/>
    <col min="8679" max="8679" width="12" customWidth="1"/>
    <col min="8680" max="8680" width="10.140625" customWidth="1"/>
    <col min="8928" max="8928" width="6.85546875" customWidth="1"/>
    <col min="8929" max="8929" width="6.7109375" customWidth="1"/>
    <col min="8930" max="8930" width="7.85546875" customWidth="1"/>
    <col min="8931" max="8931" width="6.5703125" customWidth="1"/>
    <col min="8932" max="8932" width="59.85546875" customWidth="1"/>
    <col min="8933" max="8933" width="12.28515625" customWidth="1"/>
    <col min="8934" max="8934" width="10.85546875" customWidth="1"/>
    <col min="8935" max="8935" width="12" customWidth="1"/>
    <col min="8936" max="8936" width="10.140625" customWidth="1"/>
    <col min="9184" max="9184" width="6.85546875" customWidth="1"/>
    <col min="9185" max="9185" width="6.7109375" customWidth="1"/>
    <col min="9186" max="9186" width="7.85546875" customWidth="1"/>
    <col min="9187" max="9187" width="6.5703125" customWidth="1"/>
    <col min="9188" max="9188" width="59.85546875" customWidth="1"/>
    <col min="9189" max="9189" width="12.28515625" customWidth="1"/>
    <col min="9190" max="9190" width="10.85546875" customWidth="1"/>
    <col min="9191" max="9191" width="12" customWidth="1"/>
    <col min="9192" max="9192" width="10.140625" customWidth="1"/>
    <col min="9440" max="9440" width="6.85546875" customWidth="1"/>
    <col min="9441" max="9441" width="6.7109375" customWidth="1"/>
    <col min="9442" max="9442" width="7.85546875" customWidth="1"/>
    <col min="9443" max="9443" width="6.5703125" customWidth="1"/>
    <col min="9444" max="9444" width="59.85546875" customWidth="1"/>
    <col min="9445" max="9445" width="12.28515625" customWidth="1"/>
    <col min="9446" max="9446" width="10.85546875" customWidth="1"/>
    <col min="9447" max="9447" width="12" customWidth="1"/>
    <col min="9448" max="9448" width="10.140625" customWidth="1"/>
    <col min="9696" max="9696" width="6.85546875" customWidth="1"/>
    <col min="9697" max="9697" width="6.7109375" customWidth="1"/>
    <col min="9698" max="9698" width="7.85546875" customWidth="1"/>
    <col min="9699" max="9699" width="6.5703125" customWidth="1"/>
    <col min="9700" max="9700" width="59.85546875" customWidth="1"/>
    <col min="9701" max="9701" width="12.28515625" customWidth="1"/>
    <col min="9702" max="9702" width="10.85546875" customWidth="1"/>
    <col min="9703" max="9703" width="12" customWidth="1"/>
    <col min="9704" max="9704" width="10.140625" customWidth="1"/>
    <col min="9952" max="9952" width="6.85546875" customWidth="1"/>
    <col min="9953" max="9953" width="6.7109375" customWidth="1"/>
    <col min="9954" max="9954" width="7.85546875" customWidth="1"/>
    <col min="9955" max="9955" width="6.5703125" customWidth="1"/>
    <col min="9956" max="9956" width="59.85546875" customWidth="1"/>
    <col min="9957" max="9957" width="12.28515625" customWidth="1"/>
    <col min="9958" max="9958" width="10.85546875" customWidth="1"/>
    <col min="9959" max="9959" width="12" customWidth="1"/>
    <col min="9960" max="9960" width="10.140625" customWidth="1"/>
    <col min="10208" max="10208" width="6.85546875" customWidth="1"/>
    <col min="10209" max="10209" width="6.7109375" customWidth="1"/>
    <col min="10210" max="10210" width="7.85546875" customWidth="1"/>
    <col min="10211" max="10211" width="6.5703125" customWidth="1"/>
    <col min="10212" max="10212" width="59.85546875" customWidth="1"/>
    <col min="10213" max="10213" width="12.28515625" customWidth="1"/>
    <col min="10214" max="10214" width="10.85546875" customWidth="1"/>
    <col min="10215" max="10215" width="12" customWidth="1"/>
    <col min="10216" max="10216" width="10.140625" customWidth="1"/>
    <col min="10464" max="10464" width="6.85546875" customWidth="1"/>
    <col min="10465" max="10465" width="6.7109375" customWidth="1"/>
    <col min="10466" max="10466" width="7.85546875" customWidth="1"/>
    <col min="10467" max="10467" width="6.5703125" customWidth="1"/>
    <col min="10468" max="10468" width="59.85546875" customWidth="1"/>
    <col min="10469" max="10469" width="12.28515625" customWidth="1"/>
    <col min="10470" max="10470" width="10.85546875" customWidth="1"/>
    <col min="10471" max="10471" width="12" customWidth="1"/>
    <col min="10472" max="10472" width="10.140625" customWidth="1"/>
    <col min="10720" max="10720" width="6.85546875" customWidth="1"/>
    <col min="10721" max="10721" width="6.7109375" customWidth="1"/>
    <col min="10722" max="10722" width="7.85546875" customWidth="1"/>
    <col min="10723" max="10723" width="6.5703125" customWidth="1"/>
    <col min="10724" max="10724" width="59.85546875" customWidth="1"/>
    <col min="10725" max="10725" width="12.28515625" customWidth="1"/>
    <col min="10726" max="10726" width="10.85546875" customWidth="1"/>
    <col min="10727" max="10727" width="12" customWidth="1"/>
    <col min="10728" max="10728" width="10.140625" customWidth="1"/>
    <col min="10976" max="10976" width="6.85546875" customWidth="1"/>
    <col min="10977" max="10977" width="6.7109375" customWidth="1"/>
    <col min="10978" max="10978" width="7.85546875" customWidth="1"/>
    <col min="10979" max="10979" width="6.5703125" customWidth="1"/>
    <col min="10980" max="10980" width="59.85546875" customWidth="1"/>
    <col min="10981" max="10981" width="12.28515625" customWidth="1"/>
    <col min="10982" max="10982" width="10.85546875" customWidth="1"/>
    <col min="10983" max="10983" width="12" customWidth="1"/>
    <col min="10984" max="10984" width="10.140625" customWidth="1"/>
    <col min="11232" max="11232" width="6.85546875" customWidth="1"/>
    <col min="11233" max="11233" width="6.7109375" customWidth="1"/>
    <col min="11234" max="11234" width="7.85546875" customWidth="1"/>
    <col min="11235" max="11235" width="6.5703125" customWidth="1"/>
    <col min="11236" max="11236" width="59.85546875" customWidth="1"/>
    <col min="11237" max="11237" width="12.28515625" customWidth="1"/>
    <col min="11238" max="11238" width="10.85546875" customWidth="1"/>
    <col min="11239" max="11239" width="12" customWidth="1"/>
    <col min="11240" max="11240" width="10.140625" customWidth="1"/>
    <col min="11488" max="11488" width="6.85546875" customWidth="1"/>
    <col min="11489" max="11489" width="6.7109375" customWidth="1"/>
    <col min="11490" max="11490" width="7.85546875" customWidth="1"/>
    <col min="11491" max="11491" width="6.5703125" customWidth="1"/>
    <col min="11492" max="11492" width="59.85546875" customWidth="1"/>
    <col min="11493" max="11493" width="12.28515625" customWidth="1"/>
    <col min="11494" max="11494" width="10.85546875" customWidth="1"/>
    <col min="11495" max="11495" width="12" customWidth="1"/>
    <col min="11496" max="11496" width="10.140625" customWidth="1"/>
    <col min="11744" max="11744" width="6.85546875" customWidth="1"/>
    <col min="11745" max="11745" width="6.7109375" customWidth="1"/>
    <col min="11746" max="11746" width="7.85546875" customWidth="1"/>
    <col min="11747" max="11747" width="6.5703125" customWidth="1"/>
    <col min="11748" max="11748" width="59.85546875" customWidth="1"/>
    <col min="11749" max="11749" width="12.28515625" customWidth="1"/>
    <col min="11750" max="11750" width="10.85546875" customWidth="1"/>
    <col min="11751" max="11751" width="12" customWidth="1"/>
    <col min="11752" max="11752" width="10.140625" customWidth="1"/>
    <col min="12000" max="12000" width="6.85546875" customWidth="1"/>
    <col min="12001" max="12001" width="6.7109375" customWidth="1"/>
    <col min="12002" max="12002" width="7.85546875" customWidth="1"/>
    <col min="12003" max="12003" width="6.5703125" customWidth="1"/>
    <col min="12004" max="12004" width="59.85546875" customWidth="1"/>
    <col min="12005" max="12005" width="12.28515625" customWidth="1"/>
    <col min="12006" max="12006" width="10.85546875" customWidth="1"/>
    <col min="12007" max="12007" width="12" customWidth="1"/>
    <col min="12008" max="12008" width="10.140625" customWidth="1"/>
    <col min="12256" max="12256" width="6.85546875" customWidth="1"/>
    <col min="12257" max="12257" width="6.7109375" customWidth="1"/>
    <col min="12258" max="12258" width="7.85546875" customWidth="1"/>
    <col min="12259" max="12259" width="6.5703125" customWidth="1"/>
    <col min="12260" max="12260" width="59.85546875" customWidth="1"/>
    <col min="12261" max="12261" width="12.28515625" customWidth="1"/>
    <col min="12262" max="12262" width="10.85546875" customWidth="1"/>
    <col min="12263" max="12263" width="12" customWidth="1"/>
    <col min="12264" max="12264" width="10.140625" customWidth="1"/>
    <col min="12512" max="12512" width="6.85546875" customWidth="1"/>
    <col min="12513" max="12513" width="6.7109375" customWidth="1"/>
    <col min="12514" max="12514" width="7.85546875" customWidth="1"/>
    <col min="12515" max="12515" width="6.5703125" customWidth="1"/>
    <col min="12516" max="12516" width="59.85546875" customWidth="1"/>
    <col min="12517" max="12517" width="12.28515625" customWidth="1"/>
    <col min="12518" max="12518" width="10.85546875" customWidth="1"/>
    <col min="12519" max="12519" width="12" customWidth="1"/>
    <col min="12520" max="12520" width="10.140625" customWidth="1"/>
    <col min="12768" max="12768" width="6.85546875" customWidth="1"/>
    <col min="12769" max="12769" width="6.7109375" customWidth="1"/>
    <col min="12770" max="12770" width="7.85546875" customWidth="1"/>
    <col min="12771" max="12771" width="6.5703125" customWidth="1"/>
    <col min="12772" max="12772" width="59.85546875" customWidth="1"/>
    <col min="12773" max="12773" width="12.28515625" customWidth="1"/>
    <col min="12774" max="12774" width="10.85546875" customWidth="1"/>
    <col min="12775" max="12775" width="12" customWidth="1"/>
    <col min="12776" max="12776" width="10.140625" customWidth="1"/>
    <col min="13024" max="13024" width="6.85546875" customWidth="1"/>
    <col min="13025" max="13025" width="6.7109375" customWidth="1"/>
    <col min="13026" max="13026" width="7.85546875" customWidth="1"/>
    <col min="13027" max="13027" width="6.5703125" customWidth="1"/>
    <col min="13028" max="13028" width="59.85546875" customWidth="1"/>
    <col min="13029" max="13029" width="12.28515625" customWidth="1"/>
    <col min="13030" max="13030" width="10.85546875" customWidth="1"/>
    <col min="13031" max="13031" width="12" customWidth="1"/>
    <col min="13032" max="13032" width="10.140625" customWidth="1"/>
    <col min="13280" max="13280" width="6.85546875" customWidth="1"/>
    <col min="13281" max="13281" width="6.7109375" customWidth="1"/>
    <col min="13282" max="13282" width="7.85546875" customWidth="1"/>
    <col min="13283" max="13283" width="6.5703125" customWidth="1"/>
    <col min="13284" max="13284" width="59.85546875" customWidth="1"/>
    <col min="13285" max="13285" width="12.28515625" customWidth="1"/>
    <col min="13286" max="13286" width="10.85546875" customWidth="1"/>
    <col min="13287" max="13287" width="12" customWidth="1"/>
    <col min="13288" max="13288" width="10.140625" customWidth="1"/>
    <col min="13536" max="13536" width="6.85546875" customWidth="1"/>
    <col min="13537" max="13537" width="6.7109375" customWidth="1"/>
    <col min="13538" max="13538" width="7.85546875" customWidth="1"/>
    <col min="13539" max="13539" width="6.5703125" customWidth="1"/>
    <col min="13540" max="13540" width="59.85546875" customWidth="1"/>
    <col min="13541" max="13541" width="12.28515625" customWidth="1"/>
    <col min="13542" max="13542" width="10.85546875" customWidth="1"/>
    <col min="13543" max="13543" width="12" customWidth="1"/>
    <col min="13544" max="13544" width="10.140625" customWidth="1"/>
    <col min="13792" max="13792" width="6.85546875" customWidth="1"/>
    <col min="13793" max="13793" width="6.7109375" customWidth="1"/>
    <col min="13794" max="13794" width="7.85546875" customWidth="1"/>
    <col min="13795" max="13795" width="6.5703125" customWidth="1"/>
    <col min="13796" max="13796" width="59.85546875" customWidth="1"/>
    <col min="13797" max="13797" width="12.28515625" customWidth="1"/>
    <col min="13798" max="13798" width="10.85546875" customWidth="1"/>
    <col min="13799" max="13799" width="12" customWidth="1"/>
    <col min="13800" max="13800" width="10.140625" customWidth="1"/>
    <col min="14048" max="14048" width="6.85546875" customWidth="1"/>
    <col min="14049" max="14049" width="6.7109375" customWidth="1"/>
    <col min="14050" max="14050" width="7.85546875" customWidth="1"/>
    <col min="14051" max="14051" width="6.5703125" customWidth="1"/>
    <col min="14052" max="14052" width="59.85546875" customWidth="1"/>
    <col min="14053" max="14053" width="12.28515625" customWidth="1"/>
    <col min="14054" max="14054" width="10.85546875" customWidth="1"/>
    <col min="14055" max="14055" width="12" customWidth="1"/>
    <col min="14056" max="14056" width="10.140625" customWidth="1"/>
    <col min="14304" max="14304" width="6.85546875" customWidth="1"/>
    <col min="14305" max="14305" width="6.7109375" customWidth="1"/>
    <col min="14306" max="14306" width="7.85546875" customWidth="1"/>
    <col min="14307" max="14307" width="6.5703125" customWidth="1"/>
    <col min="14308" max="14308" width="59.85546875" customWidth="1"/>
    <col min="14309" max="14309" width="12.28515625" customWidth="1"/>
    <col min="14310" max="14310" width="10.85546875" customWidth="1"/>
    <col min="14311" max="14311" width="12" customWidth="1"/>
    <col min="14312" max="14312" width="10.140625" customWidth="1"/>
    <col min="14560" max="14560" width="6.85546875" customWidth="1"/>
    <col min="14561" max="14561" width="6.7109375" customWidth="1"/>
    <col min="14562" max="14562" width="7.85546875" customWidth="1"/>
    <col min="14563" max="14563" width="6.5703125" customWidth="1"/>
    <col min="14564" max="14564" width="59.85546875" customWidth="1"/>
    <col min="14565" max="14565" width="12.28515625" customWidth="1"/>
    <col min="14566" max="14566" width="10.85546875" customWidth="1"/>
    <col min="14567" max="14567" width="12" customWidth="1"/>
    <col min="14568" max="14568" width="10.140625" customWidth="1"/>
    <col min="14816" max="14816" width="6.85546875" customWidth="1"/>
    <col min="14817" max="14817" width="6.7109375" customWidth="1"/>
    <col min="14818" max="14818" width="7.85546875" customWidth="1"/>
    <col min="14819" max="14819" width="6.5703125" customWidth="1"/>
    <col min="14820" max="14820" width="59.85546875" customWidth="1"/>
    <col min="14821" max="14821" width="12.28515625" customWidth="1"/>
    <col min="14822" max="14822" width="10.85546875" customWidth="1"/>
    <col min="14823" max="14823" width="12" customWidth="1"/>
    <col min="14824" max="14824" width="10.140625" customWidth="1"/>
    <col min="15072" max="15072" width="6.85546875" customWidth="1"/>
    <col min="15073" max="15073" width="6.7109375" customWidth="1"/>
    <col min="15074" max="15074" width="7.85546875" customWidth="1"/>
    <col min="15075" max="15075" width="6.5703125" customWidth="1"/>
    <col min="15076" max="15076" width="59.85546875" customWidth="1"/>
    <col min="15077" max="15077" width="12.28515625" customWidth="1"/>
    <col min="15078" max="15078" width="10.85546875" customWidth="1"/>
    <col min="15079" max="15079" width="12" customWidth="1"/>
    <col min="15080" max="15080" width="10.140625" customWidth="1"/>
    <col min="15328" max="15328" width="6.85546875" customWidth="1"/>
    <col min="15329" max="15329" width="6.7109375" customWidth="1"/>
    <col min="15330" max="15330" width="7.85546875" customWidth="1"/>
    <col min="15331" max="15331" width="6.5703125" customWidth="1"/>
    <col min="15332" max="15332" width="59.85546875" customWidth="1"/>
    <col min="15333" max="15333" width="12.28515625" customWidth="1"/>
    <col min="15334" max="15334" width="10.85546875" customWidth="1"/>
    <col min="15335" max="15335" width="12" customWidth="1"/>
    <col min="15336" max="15336" width="10.140625" customWidth="1"/>
    <col min="15584" max="15584" width="6.85546875" customWidth="1"/>
    <col min="15585" max="15585" width="6.7109375" customWidth="1"/>
    <col min="15586" max="15586" width="7.85546875" customWidth="1"/>
    <col min="15587" max="15587" width="6.5703125" customWidth="1"/>
    <col min="15588" max="15588" width="59.85546875" customWidth="1"/>
    <col min="15589" max="15589" width="12.28515625" customWidth="1"/>
    <col min="15590" max="15590" width="10.85546875" customWidth="1"/>
    <col min="15591" max="15591" width="12" customWidth="1"/>
    <col min="15592" max="15592" width="10.140625" customWidth="1"/>
    <col min="15840" max="15840" width="6.85546875" customWidth="1"/>
    <col min="15841" max="15841" width="6.7109375" customWidth="1"/>
    <col min="15842" max="15842" width="7.85546875" customWidth="1"/>
    <col min="15843" max="15843" width="6.5703125" customWidth="1"/>
    <col min="15844" max="15844" width="59.85546875" customWidth="1"/>
    <col min="15845" max="15845" width="12.28515625" customWidth="1"/>
    <col min="15846" max="15846" width="10.85546875" customWidth="1"/>
    <col min="15847" max="15847" width="12" customWidth="1"/>
    <col min="15848" max="15848" width="10.140625" customWidth="1"/>
    <col min="16096" max="16096" width="6.85546875" customWidth="1"/>
    <col min="16097" max="16097" width="6.7109375" customWidth="1"/>
    <col min="16098" max="16098" width="7.85546875" customWidth="1"/>
    <col min="16099" max="16099" width="6.5703125" customWidth="1"/>
    <col min="16100" max="16100" width="59.85546875" customWidth="1"/>
    <col min="16101" max="16101" width="12.28515625" customWidth="1"/>
    <col min="16102" max="16102" width="10.85546875" customWidth="1"/>
    <col min="16103" max="16103" width="12" customWidth="1"/>
    <col min="16104" max="16104" width="10.140625" customWidth="1"/>
  </cols>
  <sheetData>
    <row r="3" spans="1:6" s="5" customFormat="1" ht="12.75">
      <c r="A3" s="1" t="s">
        <v>0</v>
      </c>
      <c r="B3" s="2"/>
      <c r="C3" s="2"/>
      <c r="D3" s="3"/>
      <c r="E3" s="4" t="s">
        <v>1</v>
      </c>
      <c r="F3" s="61"/>
    </row>
    <row r="4" spans="1:6" s="5" customFormat="1" ht="66" customHeight="1">
      <c r="A4" s="6" t="s">
        <v>2</v>
      </c>
      <c r="B4" s="111" t="s">
        <v>3</v>
      </c>
      <c r="C4" s="6" t="s">
        <v>4</v>
      </c>
      <c r="D4" s="52" t="s">
        <v>5</v>
      </c>
      <c r="E4" s="7"/>
      <c r="F4" s="84" t="s">
        <v>536</v>
      </c>
    </row>
    <row r="5" spans="1:6" s="5" customFormat="1" ht="12.75">
      <c r="A5" s="8" t="s">
        <v>6</v>
      </c>
      <c r="B5" s="52" t="s">
        <v>6</v>
      </c>
      <c r="C5" s="8"/>
      <c r="D5" s="52" t="s">
        <v>7</v>
      </c>
      <c r="E5" s="9"/>
      <c r="F5" s="62"/>
    </row>
    <row r="6" spans="1:6" s="12" customFormat="1" ht="12.75">
      <c r="A6" s="40">
        <v>1</v>
      </c>
      <c r="B6" s="40">
        <v>2</v>
      </c>
      <c r="C6" s="40">
        <v>3</v>
      </c>
      <c r="D6" s="40">
        <v>4</v>
      </c>
      <c r="E6" s="41">
        <v>5</v>
      </c>
      <c r="F6" s="11">
        <v>6</v>
      </c>
    </row>
    <row r="7" spans="1:6" s="16" customFormat="1" ht="12.75">
      <c r="A7" s="10"/>
      <c r="B7" s="13"/>
      <c r="C7" s="13"/>
      <c r="D7" s="14"/>
      <c r="E7" s="15" t="s">
        <v>8</v>
      </c>
      <c r="F7" s="63"/>
    </row>
    <row r="8" spans="1:6" s="20" customFormat="1" ht="13.5">
      <c r="A8" s="17">
        <v>710000</v>
      </c>
      <c r="B8" s="17"/>
      <c r="C8" s="17"/>
      <c r="D8" s="18">
        <v>1</v>
      </c>
      <c r="E8" s="19" t="s">
        <v>9</v>
      </c>
      <c r="F8" s="64">
        <f t="shared" ref="F8" si="0">SUM(F9+F19+F27)</f>
        <v>11255000</v>
      </c>
    </row>
    <row r="9" spans="1:6" s="24" customFormat="1" ht="12.75">
      <c r="A9" s="21">
        <v>714100</v>
      </c>
      <c r="B9" s="21"/>
      <c r="C9" s="21"/>
      <c r="D9" s="22" t="s">
        <v>10</v>
      </c>
      <c r="E9" s="23" t="s">
        <v>11</v>
      </c>
      <c r="F9" s="65">
        <f t="shared" ref="F9" si="1">SUM(F10+F14+F16)</f>
        <v>1870000</v>
      </c>
    </row>
    <row r="10" spans="1:6" s="24" customFormat="1" ht="12.75">
      <c r="A10" s="21"/>
      <c r="B10" s="21">
        <v>714110</v>
      </c>
      <c r="C10" s="21"/>
      <c r="D10" s="22" t="s">
        <v>12</v>
      </c>
      <c r="E10" s="23" t="s">
        <v>13</v>
      </c>
      <c r="F10" s="66">
        <f t="shared" ref="F10" si="2">SUM(F11+F12+F13)</f>
        <v>370000</v>
      </c>
    </row>
    <row r="11" spans="1:6" s="28" customFormat="1" ht="12.75">
      <c r="A11" s="25"/>
      <c r="B11" s="25"/>
      <c r="C11" s="25">
        <v>714111</v>
      </c>
      <c r="D11" s="26" t="s">
        <v>14</v>
      </c>
      <c r="E11" s="27" t="s">
        <v>15</v>
      </c>
      <c r="F11" s="67">
        <v>50000</v>
      </c>
    </row>
    <row r="12" spans="1:6" s="28" customFormat="1" ht="12.75">
      <c r="A12" s="25"/>
      <c r="B12" s="25"/>
      <c r="C12" s="25">
        <v>714112</v>
      </c>
      <c r="D12" s="26" t="s">
        <v>16</v>
      </c>
      <c r="E12" s="27" t="s">
        <v>17</v>
      </c>
      <c r="F12" s="67">
        <v>70000</v>
      </c>
    </row>
    <row r="13" spans="1:6" s="28" customFormat="1" ht="12.75">
      <c r="A13" s="25"/>
      <c r="B13" s="25"/>
      <c r="C13" s="25">
        <v>714113</v>
      </c>
      <c r="D13" s="26" t="s">
        <v>18</v>
      </c>
      <c r="E13" s="27" t="s">
        <v>19</v>
      </c>
      <c r="F13" s="67">
        <v>250000</v>
      </c>
    </row>
    <row r="14" spans="1:6" s="24" customFormat="1" ht="12.75">
      <c r="A14" s="21"/>
      <c r="B14" s="21">
        <v>714120</v>
      </c>
      <c r="C14" s="21"/>
      <c r="D14" s="22" t="s">
        <v>20</v>
      </c>
      <c r="E14" s="23" t="s">
        <v>21</v>
      </c>
      <c r="F14" s="65">
        <f t="shared" ref="F14" si="3">SUM(F15)</f>
        <v>50000</v>
      </c>
    </row>
    <row r="15" spans="1:6" s="28" customFormat="1" ht="12.75">
      <c r="A15" s="25"/>
      <c r="B15" s="25"/>
      <c r="C15" s="25">
        <v>714121</v>
      </c>
      <c r="D15" s="26" t="s">
        <v>22</v>
      </c>
      <c r="E15" s="27" t="s">
        <v>21</v>
      </c>
      <c r="F15" s="67">
        <v>50000</v>
      </c>
    </row>
    <row r="16" spans="1:6" s="24" customFormat="1" ht="12.75">
      <c r="A16" s="21"/>
      <c r="B16" s="21">
        <v>714130</v>
      </c>
      <c r="C16" s="21"/>
      <c r="D16" s="22" t="s">
        <v>23</v>
      </c>
      <c r="E16" s="23" t="s">
        <v>24</v>
      </c>
      <c r="F16" s="65">
        <f t="shared" ref="F16" si="4">SUM(F17+F18)</f>
        <v>1450000</v>
      </c>
    </row>
    <row r="17" spans="1:6" s="28" customFormat="1" ht="12.75">
      <c r="A17" s="25"/>
      <c r="B17" s="25"/>
      <c r="C17" s="25">
        <v>714131</v>
      </c>
      <c r="D17" s="26" t="s">
        <v>25</v>
      </c>
      <c r="E17" s="27" t="s">
        <v>26</v>
      </c>
      <c r="F17" s="67">
        <v>600000</v>
      </c>
    </row>
    <row r="18" spans="1:6" s="28" customFormat="1" ht="12.75">
      <c r="A18" s="25"/>
      <c r="B18" s="25"/>
      <c r="C18" s="25">
        <v>714132</v>
      </c>
      <c r="D18" s="26" t="s">
        <v>27</v>
      </c>
      <c r="E18" s="27" t="s">
        <v>28</v>
      </c>
      <c r="F18" s="67">
        <v>850000</v>
      </c>
    </row>
    <row r="19" spans="1:6" s="24" customFormat="1" ht="12.75">
      <c r="A19" s="21">
        <v>716100</v>
      </c>
      <c r="B19" s="21"/>
      <c r="C19" s="21"/>
      <c r="D19" s="22" t="s">
        <v>29</v>
      </c>
      <c r="E19" s="23" t="s">
        <v>30</v>
      </c>
      <c r="F19" s="65">
        <f t="shared" ref="F19" si="5">SUM(F20)</f>
        <v>3761000</v>
      </c>
    </row>
    <row r="20" spans="1:6" s="24" customFormat="1" ht="12.75">
      <c r="A20" s="21"/>
      <c r="B20" s="21">
        <v>716110</v>
      </c>
      <c r="C20" s="21"/>
      <c r="D20" s="22" t="s">
        <v>31</v>
      </c>
      <c r="E20" s="23" t="s">
        <v>32</v>
      </c>
      <c r="F20" s="65">
        <f t="shared" ref="F20" si="6">SUM(F21:F26)</f>
        <v>3761000</v>
      </c>
    </row>
    <row r="21" spans="1:6" s="28" customFormat="1" ht="12.75">
      <c r="A21" s="25"/>
      <c r="B21" s="25"/>
      <c r="C21" s="25">
        <v>716111</v>
      </c>
      <c r="D21" s="26" t="s">
        <v>33</v>
      </c>
      <c r="E21" s="27" t="s">
        <v>34</v>
      </c>
      <c r="F21" s="67">
        <v>2761000</v>
      </c>
    </row>
    <row r="22" spans="1:6" s="28" customFormat="1" ht="12.75">
      <c r="A22" s="25"/>
      <c r="B22" s="25"/>
      <c r="C22" s="25">
        <v>716112</v>
      </c>
      <c r="D22" s="26" t="s">
        <v>35</v>
      </c>
      <c r="E22" s="27" t="s">
        <v>36</v>
      </c>
      <c r="F22" s="67">
        <v>370000</v>
      </c>
    </row>
    <row r="23" spans="1:6" s="28" customFormat="1" ht="12.75">
      <c r="A23" s="25"/>
      <c r="B23" s="25"/>
      <c r="C23" s="25">
        <v>716113</v>
      </c>
      <c r="D23" s="26" t="s">
        <v>37</v>
      </c>
      <c r="E23" s="27" t="s">
        <v>38</v>
      </c>
      <c r="F23" s="67">
        <v>40000</v>
      </c>
    </row>
    <row r="24" spans="1:6" s="28" customFormat="1" ht="12.75">
      <c r="A24" s="25"/>
      <c r="B24" s="25"/>
      <c r="C24" s="25">
        <v>716115</v>
      </c>
      <c r="D24" s="26" t="s">
        <v>39</v>
      </c>
      <c r="E24" s="27" t="s">
        <v>40</v>
      </c>
      <c r="F24" s="67">
        <v>100000</v>
      </c>
    </row>
    <row r="25" spans="1:6" s="28" customFormat="1" ht="12.75">
      <c r="A25" s="25"/>
      <c r="B25" s="25"/>
      <c r="C25" s="25">
        <v>716116</v>
      </c>
      <c r="D25" s="26" t="s">
        <v>41</v>
      </c>
      <c r="E25" s="27" t="s">
        <v>42</v>
      </c>
      <c r="F25" s="67">
        <v>160000</v>
      </c>
    </row>
    <row r="26" spans="1:6" s="28" customFormat="1" ht="12.75">
      <c r="A26" s="25"/>
      <c r="B26" s="25"/>
      <c r="C26" s="25">
        <v>716117</v>
      </c>
      <c r="D26" s="26" t="s">
        <v>43</v>
      </c>
      <c r="E26" s="27" t="s">
        <v>44</v>
      </c>
      <c r="F26" s="67">
        <v>330000</v>
      </c>
    </row>
    <row r="27" spans="1:6" s="24" customFormat="1" ht="12.75">
      <c r="A27" s="21">
        <v>717100</v>
      </c>
      <c r="B27" s="21"/>
      <c r="C27" s="21"/>
      <c r="D27" s="22" t="s">
        <v>45</v>
      </c>
      <c r="E27" s="23" t="s">
        <v>46</v>
      </c>
      <c r="F27" s="65">
        <f>SUM(F30+F32+F28)</f>
        <v>5624000</v>
      </c>
    </row>
    <row r="28" spans="1:6" s="24" customFormat="1" ht="12.75">
      <c r="A28" s="21"/>
      <c r="B28" s="21">
        <v>717110</v>
      </c>
      <c r="C28" s="21"/>
      <c r="D28" s="22" t="s">
        <v>47</v>
      </c>
      <c r="E28" s="23" t="s">
        <v>352</v>
      </c>
      <c r="F28" s="65">
        <f t="shared" ref="F28:F30" si="7">SUM(F29)</f>
        <v>170000</v>
      </c>
    </row>
    <row r="29" spans="1:6" s="28" customFormat="1" ht="12.75">
      <c r="A29" s="25"/>
      <c r="B29" s="25"/>
      <c r="C29" s="25">
        <v>717114</v>
      </c>
      <c r="D29" s="26" t="s">
        <v>49</v>
      </c>
      <c r="E29" s="27" t="s">
        <v>352</v>
      </c>
      <c r="F29" s="67">
        <v>170000</v>
      </c>
    </row>
    <row r="30" spans="1:6" s="24" customFormat="1" ht="12.75">
      <c r="A30" s="21"/>
      <c r="B30" s="21">
        <v>717130</v>
      </c>
      <c r="C30" s="21"/>
      <c r="D30" s="22" t="s">
        <v>50</v>
      </c>
      <c r="E30" s="23" t="s">
        <v>48</v>
      </c>
      <c r="F30" s="65">
        <f t="shared" si="7"/>
        <v>470000</v>
      </c>
    </row>
    <row r="31" spans="1:6" s="28" customFormat="1" ht="12.75">
      <c r="A31" s="25"/>
      <c r="B31" s="25"/>
      <c r="C31" s="25">
        <v>717131</v>
      </c>
      <c r="D31" s="26" t="s">
        <v>52</v>
      </c>
      <c r="E31" s="27" t="s">
        <v>48</v>
      </c>
      <c r="F31" s="67">
        <v>470000</v>
      </c>
    </row>
    <row r="32" spans="1:6" s="24" customFormat="1" ht="12.75">
      <c r="A32" s="21"/>
      <c r="B32" s="21">
        <v>717140</v>
      </c>
      <c r="C32" s="21"/>
      <c r="D32" s="22" t="s">
        <v>267</v>
      </c>
      <c r="E32" s="23" t="s">
        <v>51</v>
      </c>
      <c r="F32" s="65">
        <f t="shared" ref="F32" si="8">SUM(F33)</f>
        <v>4984000</v>
      </c>
    </row>
    <row r="33" spans="1:6" s="28" customFormat="1" ht="12.75">
      <c r="A33" s="25"/>
      <c r="B33" s="25"/>
      <c r="C33" s="25">
        <v>717141</v>
      </c>
      <c r="D33" s="26" t="s">
        <v>351</v>
      </c>
      <c r="E33" s="27" t="s">
        <v>51</v>
      </c>
      <c r="F33" s="67">
        <v>4984000</v>
      </c>
    </row>
    <row r="34" spans="1:6" s="24" customFormat="1" ht="13.5">
      <c r="A34" s="21">
        <v>720000</v>
      </c>
      <c r="B34" s="21"/>
      <c r="C34" s="21"/>
      <c r="D34" s="22">
        <v>2</v>
      </c>
      <c r="E34" s="29" t="s">
        <v>53</v>
      </c>
      <c r="F34" s="65">
        <f>SUM(F35+F45+F50+F53+F56+F70+F86+F90+F94)</f>
        <v>6488405</v>
      </c>
    </row>
    <row r="35" spans="1:6" s="24" customFormat="1" ht="12.75">
      <c r="A35" s="21">
        <v>721100</v>
      </c>
      <c r="B35" s="21"/>
      <c r="C35" s="21"/>
      <c r="D35" s="22" t="s">
        <v>54</v>
      </c>
      <c r="E35" s="23" t="s">
        <v>55</v>
      </c>
      <c r="F35" s="65">
        <f>SUM(F36+F38+F43)</f>
        <v>810000</v>
      </c>
    </row>
    <row r="36" spans="1:6" s="24" customFormat="1" ht="12.75">
      <c r="A36" s="21"/>
      <c r="B36" s="21">
        <v>721110</v>
      </c>
      <c r="C36" s="21"/>
      <c r="D36" s="22" t="s">
        <v>56</v>
      </c>
      <c r="E36" s="23" t="s">
        <v>57</v>
      </c>
      <c r="F36" s="65">
        <f t="shared" ref="F36" si="9">SUM(F37)</f>
        <v>10000</v>
      </c>
    </row>
    <row r="37" spans="1:6" s="24" customFormat="1" ht="12.75">
      <c r="A37" s="21"/>
      <c r="B37" s="21"/>
      <c r="C37" s="25">
        <v>721112</v>
      </c>
      <c r="D37" s="26" t="s">
        <v>58</v>
      </c>
      <c r="E37" s="27" t="s">
        <v>59</v>
      </c>
      <c r="F37" s="67">
        <v>10000</v>
      </c>
    </row>
    <row r="38" spans="1:6" s="24" customFormat="1" ht="12.75">
      <c r="A38" s="21"/>
      <c r="B38" s="21">
        <v>721120</v>
      </c>
      <c r="C38" s="21"/>
      <c r="D38" s="22" t="s">
        <v>60</v>
      </c>
      <c r="E38" s="23" t="s">
        <v>61</v>
      </c>
      <c r="F38" s="65">
        <f>SUM(F39+F40+F41)</f>
        <v>500000</v>
      </c>
    </row>
    <row r="39" spans="1:6" s="28" customFormat="1" ht="12.75">
      <c r="A39" s="25"/>
      <c r="B39" s="25"/>
      <c r="C39" s="25">
        <v>721121</v>
      </c>
      <c r="D39" s="26" t="s">
        <v>62</v>
      </c>
      <c r="E39" s="27" t="s">
        <v>413</v>
      </c>
      <c r="F39" s="67">
        <v>100000</v>
      </c>
    </row>
    <row r="40" spans="1:6" s="28" customFormat="1" ht="12.75">
      <c r="A40" s="25"/>
      <c r="B40" s="25"/>
      <c r="C40" s="25">
        <v>721122</v>
      </c>
      <c r="D40" s="26" t="s">
        <v>63</v>
      </c>
      <c r="E40" s="27" t="s">
        <v>64</v>
      </c>
      <c r="F40" s="67">
        <v>250000</v>
      </c>
    </row>
    <row r="41" spans="1:6" s="28" customFormat="1" ht="12.75">
      <c r="A41" s="25"/>
      <c r="B41" s="25"/>
      <c r="C41" s="25">
        <v>721124</v>
      </c>
      <c r="D41" s="26" t="s">
        <v>65</v>
      </c>
      <c r="E41" s="27" t="s">
        <v>66</v>
      </c>
      <c r="F41" s="67">
        <v>150000</v>
      </c>
    </row>
    <row r="42" spans="1:6" s="28" customFormat="1" ht="12.75" hidden="1">
      <c r="A42" s="25"/>
      <c r="B42" s="25"/>
      <c r="C42" s="25">
        <v>721124</v>
      </c>
      <c r="D42" s="26" t="s">
        <v>65</v>
      </c>
      <c r="E42" s="27" t="s">
        <v>67</v>
      </c>
      <c r="F42" s="67">
        <v>0</v>
      </c>
    </row>
    <row r="43" spans="1:6" s="24" customFormat="1" ht="12.75">
      <c r="A43" s="21"/>
      <c r="B43" s="21">
        <v>721190</v>
      </c>
      <c r="C43" s="21"/>
      <c r="D43" s="22" t="s">
        <v>68</v>
      </c>
      <c r="E43" s="23" t="s">
        <v>69</v>
      </c>
      <c r="F43" s="65">
        <f t="shared" ref="F43" si="10">SUM(F44)</f>
        <v>300000</v>
      </c>
    </row>
    <row r="44" spans="1:6" s="28" customFormat="1" ht="12.75">
      <c r="A44" s="25"/>
      <c r="B44" s="25"/>
      <c r="C44" s="25">
        <v>721191</v>
      </c>
      <c r="D44" s="26" t="s">
        <v>70</v>
      </c>
      <c r="E44" s="27" t="s">
        <v>71</v>
      </c>
      <c r="F44" s="67">
        <v>300000</v>
      </c>
    </row>
    <row r="45" spans="1:6" s="24" customFormat="1" ht="12.75">
      <c r="A45" s="30">
        <v>721200</v>
      </c>
      <c r="B45" s="30"/>
      <c r="C45" s="30"/>
      <c r="D45" s="31" t="s">
        <v>72</v>
      </c>
      <c r="E45" s="32" t="s">
        <v>73</v>
      </c>
      <c r="F45" s="68">
        <f t="shared" ref="F45" si="11">SUM(F46+F48)</f>
        <v>55405</v>
      </c>
    </row>
    <row r="46" spans="1:6" s="24" customFormat="1" ht="12.75">
      <c r="A46" s="21"/>
      <c r="B46" s="21">
        <v>721210</v>
      </c>
      <c r="C46" s="21"/>
      <c r="D46" s="22" t="s">
        <v>74</v>
      </c>
      <c r="E46" s="23" t="s">
        <v>75</v>
      </c>
      <c r="F46" s="65">
        <f t="shared" ref="F46" si="12">SUM(F47)</f>
        <v>5405</v>
      </c>
    </row>
    <row r="47" spans="1:6" s="28" customFormat="1" ht="12.75">
      <c r="A47" s="25"/>
      <c r="B47" s="25"/>
      <c r="C47" s="25">
        <v>721211</v>
      </c>
      <c r="D47" s="26" t="s">
        <v>76</v>
      </c>
      <c r="E47" s="27" t="s">
        <v>77</v>
      </c>
      <c r="F47" s="67">
        <v>5405</v>
      </c>
    </row>
    <row r="48" spans="1:6" s="24" customFormat="1" ht="12.75">
      <c r="A48" s="21"/>
      <c r="B48" s="21">
        <v>721230</v>
      </c>
      <c r="C48" s="21"/>
      <c r="D48" s="22" t="s">
        <v>78</v>
      </c>
      <c r="E48" s="23" t="s">
        <v>79</v>
      </c>
      <c r="F48" s="65">
        <f t="shared" ref="F48" si="13">SUM(F49)</f>
        <v>50000</v>
      </c>
    </row>
    <row r="49" spans="1:6" s="28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7">
        <v>50000</v>
      </c>
    </row>
    <row r="50" spans="1:6" s="24" customFormat="1" ht="12.75">
      <c r="A50" s="21">
        <v>722100</v>
      </c>
      <c r="B50" s="21"/>
      <c r="C50" s="21"/>
      <c r="D50" s="22" t="s">
        <v>82</v>
      </c>
      <c r="E50" s="23" t="s">
        <v>83</v>
      </c>
      <c r="F50" s="65">
        <f t="shared" ref="F50:F51" si="14">SUM(F51)</f>
        <v>255000</v>
      </c>
    </row>
    <row r="51" spans="1:6" s="24" customFormat="1" ht="12.75">
      <c r="A51" s="21"/>
      <c r="B51" s="21">
        <v>722130</v>
      </c>
      <c r="C51" s="21"/>
      <c r="D51" s="22" t="s">
        <v>84</v>
      </c>
      <c r="E51" s="23" t="s">
        <v>85</v>
      </c>
      <c r="F51" s="65">
        <f t="shared" si="14"/>
        <v>255000</v>
      </c>
    </row>
    <row r="52" spans="1:6" s="28" customFormat="1" ht="12.75">
      <c r="A52" s="33"/>
      <c r="B52" s="33"/>
      <c r="C52" s="33">
        <v>722131</v>
      </c>
      <c r="D52" s="34" t="s">
        <v>86</v>
      </c>
      <c r="E52" s="35" t="s">
        <v>87</v>
      </c>
      <c r="F52" s="69">
        <v>255000</v>
      </c>
    </row>
    <row r="53" spans="1:6" s="24" customFormat="1" ht="12.75">
      <c r="A53" s="21">
        <v>722300</v>
      </c>
      <c r="B53" s="21"/>
      <c r="C53" s="21"/>
      <c r="D53" s="22" t="s">
        <v>88</v>
      </c>
      <c r="E53" s="23" t="s">
        <v>89</v>
      </c>
      <c r="F53" s="65">
        <f t="shared" ref="F53:F54" si="15">SUM(F54)</f>
        <v>400000</v>
      </c>
    </row>
    <row r="54" spans="1:6" s="24" customFormat="1" ht="12.75">
      <c r="A54" s="21"/>
      <c r="B54" s="21">
        <v>722320</v>
      </c>
      <c r="C54" s="21"/>
      <c r="D54" s="22" t="s">
        <v>90</v>
      </c>
      <c r="E54" s="23" t="s">
        <v>91</v>
      </c>
      <c r="F54" s="65">
        <f t="shared" si="15"/>
        <v>400000</v>
      </c>
    </row>
    <row r="55" spans="1:6" s="28" customFormat="1" ht="12.75">
      <c r="A55" s="25"/>
      <c r="B55" s="25"/>
      <c r="C55" s="25">
        <v>722322</v>
      </c>
      <c r="D55" s="26" t="s">
        <v>92</v>
      </c>
      <c r="E55" s="27" t="s">
        <v>93</v>
      </c>
      <c r="F55" s="67">
        <v>400000</v>
      </c>
    </row>
    <row r="56" spans="1:6" s="24" customFormat="1" ht="12.75">
      <c r="A56" s="21">
        <v>722400</v>
      </c>
      <c r="B56" s="21"/>
      <c r="C56" s="21"/>
      <c r="D56" s="22" t="s">
        <v>94</v>
      </c>
      <c r="E56" s="23" t="s">
        <v>95</v>
      </c>
      <c r="F56" s="65">
        <f t="shared" ref="F56" si="16">SUM(F57+F63+F65+F67)</f>
        <v>1624000</v>
      </c>
    </row>
    <row r="57" spans="1:6" s="24" customFormat="1" ht="12.75">
      <c r="A57" s="21"/>
      <c r="B57" s="21">
        <v>722430</v>
      </c>
      <c r="C57" s="21"/>
      <c r="D57" s="22" t="s">
        <v>96</v>
      </c>
      <c r="E57" s="23" t="s">
        <v>97</v>
      </c>
      <c r="F57" s="65">
        <f t="shared" ref="F57" si="17">SUM(F58:F62)</f>
        <v>1474000</v>
      </c>
    </row>
    <row r="58" spans="1:6" s="28" customFormat="1" ht="12.75">
      <c r="A58" s="25"/>
      <c r="B58" s="25"/>
      <c r="C58" s="25">
        <v>722432</v>
      </c>
      <c r="D58" s="26" t="s">
        <v>98</v>
      </c>
      <c r="E58" s="27" t="s">
        <v>314</v>
      </c>
      <c r="F58" s="67">
        <v>224000</v>
      </c>
    </row>
    <row r="59" spans="1:6" s="28" customFormat="1" ht="12.75">
      <c r="A59" s="25"/>
      <c r="B59" s="25"/>
      <c r="C59" s="25">
        <v>722433</v>
      </c>
      <c r="D59" s="26" t="s">
        <v>99</v>
      </c>
      <c r="E59" s="27" t="s">
        <v>100</v>
      </c>
      <c r="F59" s="67">
        <v>200000</v>
      </c>
    </row>
    <row r="60" spans="1:6" s="28" customFormat="1" ht="12.75">
      <c r="A60" s="25"/>
      <c r="B60" s="25"/>
      <c r="C60" s="25">
        <v>722434</v>
      </c>
      <c r="D60" s="26" t="s">
        <v>101</v>
      </c>
      <c r="E60" s="27" t="s">
        <v>102</v>
      </c>
      <c r="F60" s="67">
        <v>50000</v>
      </c>
    </row>
    <row r="61" spans="1:6" s="28" customFormat="1" ht="12.75">
      <c r="A61" s="25"/>
      <c r="B61" s="25"/>
      <c r="C61" s="25">
        <v>722435</v>
      </c>
      <c r="D61" s="26" t="s">
        <v>103</v>
      </c>
      <c r="E61" s="27" t="s">
        <v>104</v>
      </c>
      <c r="F61" s="67">
        <v>1000000</v>
      </c>
    </row>
    <row r="62" spans="1:6" s="28" customFormat="1" ht="12" hidden="1" customHeight="1">
      <c r="A62" s="25"/>
      <c r="B62" s="25"/>
      <c r="C62" s="25">
        <v>722437</v>
      </c>
      <c r="D62" s="26" t="s">
        <v>105</v>
      </c>
      <c r="E62" s="27" t="s">
        <v>106</v>
      </c>
      <c r="F62" s="67">
        <v>0</v>
      </c>
    </row>
    <row r="63" spans="1:6" s="24" customFormat="1" ht="12.75">
      <c r="A63" s="21"/>
      <c r="B63" s="21">
        <v>722440</v>
      </c>
      <c r="C63" s="21"/>
      <c r="D63" s="22" t="s">
        <v>107</v>
      </c>
      <c r="E63" s="23" t="s">
        <v>108</v>
      </c>
      <c r="F63" s="65">
        <f t="shared" ref="F63" si="18">SUM(F64)</f>
        <v>30000</v>
      </c>
    </row>
    <row r="64" spans="1:6" s="28" customFormat="1" ht="12.75">
      <c r="A64" s="25"/>
      <c r="B64" s="25"/>
      <c r="C64" s="25">
        <v>722442</v>
      </c>
      <c r="D64" s="26" t="s">
        <v>109</v>
      </c>
      <c r="E64" s="27" t="s">
        <v>110</v>
      </c>
      <c r="F64" s="67">
        <v>30000</v>
      </c>
    </row>
    <row r="65" spans="1:6" s="24" customFormat="1" ht="12.75">
      <c r="A65" s="21"/>
      <c r="B65" s="21">
        <v>722450</v>
      </c>
      <c r="C65" s="21"/>
      <c r="D65" s="22" t="s">
        <v>111</v>
      </c>
      <c r="E65" s="23" t="s">
        <v>112</v>
      </c>
      <c r="F65" s="65">
        <f t="shared" ref="F65" si="19">SUM(F66)</f>
        <v>20000</v>
      </c>
    </row>
    <row r="66" spans="1:6" s="28" customFormat="1" ht="12.75">
      <c r="A66" s="25"/>
      <c r="B66" s="25"/>
      <c r="C66" s="25">
        <v>722459</v>
      </c>
      <c r="D66" s="26" t="s">
        <v>113</v>
      </c>
      <c r="E66" s="27" t="s">
        <v>114</v>
      </c>
      <c r="F66" s="67">
        <v>20000</v>
      </c>
    </row>
    <row r="67" spans="1:6" s="24" customFormat="1" ht="12.75">
      <c r="A67" s="21"/>
      <c r="B67" s="21">
        <v>722460</v>
      </c>
      <c r="C67" s="21"/>
      <c r="D67" s="22" t="s">
        <v>115</v>
      </c>
      <c r="E67" s="23" t="s">
        <v>116</v>
      </c>
      <c r="F67" s="65">
        <f t="shared" ref="F67" si="20">SUM(F68+F69)</f>
        <v>100000</v>
      </c>
    </row>
    <row r="68" spans="1:6" s="28" customFormat="1" ht="12.75">
      <c r="A68" s="25"/>
      <c r="B68" s="25"/>
      <c r="C68" s="25">
        <v>722461</v>
      </c>
      <c r="D68" s="26" t="s">
        <v>117</v>
      </c>
      <c r="E68" s="27" t="s">
        <v>118</v>
      </c>
      <c r="F68" s="67">
        <v>30000</v>
      </c>
    </row>
    <row r="69" spans="1:6" s="28" customFormat="1" ht="12.75">
      <c r="A69" s="25"/>
      <c r="B69" s="25"/>
      <c r="C69" s="25">
        <v>722463</v>
      </c>
      <c r="D69" s="26" t="s">
        <v>119</v>
      </c>
      <c r="E69" s="27" t="s">
        <v>120</v>
      </c>
      <c r="F69" s="67">
        <v>70000</v>
      </c>
    </row>
    <row r="70" spans="1:6" s="24" customFormat="1" ht="12.75">
      <c r="A70" s="21">
        <v>722500</v>
      </c>
      <c r="B70" s="21"/>
      <c r="C70" s="21"/>
      <c r="D70" s="22" t="s">
        <v>121</v>
      </c>
      <c r="E70" s="23" t="s">
        <v>122</v>
      </c>
      <c r="F70" s="65">
        <f t="shared" ref="F70" si="21">SUM(F71+F75+F81+F79)</f>
        <v>1994000</v>
      </c>
    </row>
    <row r="71" spans="1:6" s="24" customFormat="1" ht="12.75">
      <c r="A71" s="21"/>
      <c r="B71" s="21">
        <v>722510</v>
      </c>
      <c r="C71" s="21"/>
      <c r="D71" s="22" t="s">
        <v>123</v>
      </c>
      <c r="E71" s="23" t="s">
        <v>124</v>
      </c>
      <c r="F71" s="65">
        <f t="shared" ref="F71" si="22">SUM(F72+F73+F74)</f>
        <v>205000</v>
      </c>
    </row>
    <row r="72" spans="1:6" s="28" customFormat="1" ht="12.75">
      <c r="A72" s="25"/>
      <c r="B72" s="25"/>
      <c r="C72" s="25">
        <v>722515</v>
      </c>
      <c r="D72" s="26" t="s">
        <v>125</v>
      </c>
      <c r="E72" s="27" t="s">
        <v>126</v>
      </c>
      <c r="F72" s="67">
        <v>10000</v>
      </c>
    </row>
    <row r="73" spans="1:6" s="28" customFormat="1" ht="12.75">
      <c r="A73" s="25"/>
      <c r="B73" s="25"/>
      <c r="C73" s="25">
        <v>722516</v>
      </c>
      <c r="D73" s="26" t="s">
        <v>127</v>
      </c>
      <c r="E73" s="27" t="s">
        <v>128</v>
      </c>
      <c r="F73" s="67">
        <v>100000</v>
      </c>
    </row>
    <row r="74" spans="1:6" s="28" customFormat="1" ht="12.75">
      <c r="A74" s="25"/>
      <c r="B74" s="25"/>
      <c r="C74" s="25">
        <v>722518</v>
      </c>
      <c r="D74" s="26" t="s">
        <v>129</v>
      </c>
      <c r="E74" s="27" t="s">
        <v>130</v>
      </c>
      <c r="F74" s="67">
        <v>95000</v>
      </c>
    </row>
    <row r="75" spans="1:6" s="24" customFormat="1" ht="12.75">
      <c r="A75" s="21"/>
      <c r="B75" s="21">
        <v>722530</v>
      </c>
      <c r="C75" s="21"/>
      <c r="D75" s="22" t="s">
        <v>131</v>
      </c>
      <c r="E75" s="23" t="s">
        <v>132</v>
      </c>
      <c r="F75" s="65">
        <f t="shared" ref="F75" si="23">SUM(F76+F77+F78)</f>
        <v>430000</v>
      </c>
    </row>
    <row r="76" spans="1:6" s="28" customFormat="1" ht="12.75">
      <c r="A76" s="25"/>
      <c r="B76" s="25"/>
      <c r="C76" s="25">
        <v>722531</v>
      </c>
      <c r="D76" s="26" t="s">
        <v>133</v>
      </c>
      <c r="E76" s="27" t="s">
        <v>134</v>
      </c>
      <c r="F76" s="67">
        <v>130000</v>
      </c>
    </row>
    <row r="77" spans="1:6" s="28" customFormat="1" ht="12.75">
      <c r="A77" s="25"/>
      <c r="B77" s="25"/>
      <c r="C77" s="25">
        <v>722532</v>
      </c>
      <c r="D77" s="26" t="s">
        <v>135</v>
      </c>
      <c r="E77" s="27" t="s">
        <v>136</v>
      </c>
      <c r="F77" s="67">
        <v>270000</v>
      </c>
    </row>
    <row r="78" spans="1:6" s="28" customFormat="1" ht="12.75">
      <c r="A78" s="25"/>
      <c r="B78" s="25"/>
      <c r="C78" s="25">
        <v>722538</v>
      </c>
      <c r="D78" s="26" t="s">
        <v>137</v>
      </c>
      <c r="E78" s="27" t="s">
        <v>138</v>
      </c>
      <c r="F78" s="67">
        <v>30000</v>
      </c>
    </row>
    <row r="79" spans="1:6" s="24" customFormat="1" ht="12.75">
      <c r="A79" s="21"/>
      <c r="B79" s="21">
        <v>722550</v>
      </c>
      <c r="C79" s="21"/>
      <c r="D79" s="22" t="s">
        <v>139</v>
      </c>
      <c r="E79" s="23" t="s">
        <v>140</v>
      </c>
      <c r="F79" s="65">
        <f>SUM(F80)</f>
        <v>350000</v>
      </c>
    </row>
    <row r="80" spans="1:6" s="24" customFormat="1" ht="12.75">
      <c r="A80" s="21"/>
      <c r="B80" s="21"/>
      <c r="C80" s="33">
        <v>722554</v>
      </c>
      <c r="D80" s="26" t="s">
        <v>141</v>
      </c>
      <c r="E80" s="27" t="s">
        <v>140</v>
      </c>
      <c r="F80" s="67">
        <v>350000</v>
      </c>
    </row>
    <row r="81" spans="1:6" s="24" customFormat="1" ht="12.75">
      <c r="A81" s="21"/>
      <c r="B81" s="21">
        <v>722580</v>
      </c>
      <c r="C81" s="21"/>
      <c r="D81" s="22" t="s">
        <v>142</v>
      </c>
      <c r="E81" s="23" t="s">
        <v>143</v>
      </c>
      <c r="F81" s="65">
        <f t="shared" ref="F81" si="24">SUM(F82+F83+F84+F85)</f>
        <v>1009000</v>
      </c>
    </row>
    <row r="82" spans="1:6" s="28" customFormat="1" ht="12.75">
      <c r="A82" s="25"/>
      <c r="B82" s="25"/>
      <c r="C82" s="25">
        <v>722581</v>
      </c>
      <c r="D82" s="26" t="s">
        <v>144</v>
      </c>
      <c r="E82" s="27" t="s">
        <v>145</v>
      </c>
      <c r="F82" s="67">
        <v>966000</v>
      </c>
    </row>
    <row r="83" spans="1:6" s="28" customFormat="1" ht="12.75">
      <c r="A83" s="25"/>
      <c r="B83" s="25"/>
      <c r="C83" s="25">
        <v>722582</v>
      </c>
      <c r="D83" s="26" t="s">
        <v>146</v>
      </c>
      <c r="E83" s="27" t="s">
        <v>147</v>
      </c>
      <c r="F83" s="67">
        <v>32000</v>
      </c>
    </row>
    <row r="84" spans="1:6" s="28" customFormat="1" ht="12.75">
      <c r="A84" s="33"/>
      <c r="B84" s="33"/>
      <c r="C84" s="33">
        <v>722583</v>
      </c>
      <c r="D84" s="34" t="s">
        <v>148</v>
      </c>
      <c r="E84" s="35" t="s">
        <v>149</v>
      </c>
      <c r="F84" s="69">
        <v>10000</v>
      </c>
    </row>
    <row r="85" spans="1:6" s="28" customFormat="1" ht="12.75">
      <c r="A85" s="33"/>
      <c r="B85" s="33"/>
      <c r="C85" s="33">
        <v>722584</v>
      </c>
      <c r="D85" s="34" t="s">
        <v>150</v>
      </c>
      <c r="E85" s="35" t="s">
        <v>355</v>
      </c>
      <c r="F85" s="69">
        <v>1000</v>
      </c>
    </row>
    <row r="86" spans="1:6" s="24" customFormat="1" ht="12.75">
      <c r="A86" s="21">
        <v>722600</v>
      </c>
      <c r="B86" s="21"/>
      <c r="C86" s="21"/>
      <c r="D86" s="22" t="s">
        <v>151</v>
      </c>
      <c r="E86" s="23" t="s">
        <v>152</v>
      </c>
      <c r="F86" s="65">
        <f t="shared" ref="F86" si="25">SUM(F87)</f>
        <v>40000</v>
      </c>
    </row>
    <row r="87" spans="1:6" s="24" customFormat="1" ht="12.75">
      <c r="A87" s="21"/>
      <c r="B87" s="21">
        <v>722610</v>
      </c>
      <c r="C87" s="21"/>
      <c r="D87" s="22" t="s">
        <v>153</v>
      </c>
      <c r="E87" s="23" t="s">
        <v>154</v>
      </c>
      <c r="F87" s="65">
        <f t="shared" ref="F87" si="26">SUM(F88+F89)</f>
        <v>40000</v>
      </c>
    </row>
    <row r="88" spans="1:6" s="28" customFormat="1" ht="12.75">
      <c r="A88" s="25"/>
      <c r="B88" s="25"/>
      <c r="C88" s="33">
        <v>722612</v>
      </c>
      <c r="D88" s="26" t="s">
        <v>155</v>
      </c>
      <c r="E88" s="27" t="s">
        <v>156</v>
      </c>
      <c r="F88" s="67">
        <v>30000</v>
      </c>
    </row>
    <row r="89" spans="1:6" s="24" customFormat="1" ht="12.75">
      <c r="A89" s="21"/>
      <c r="B89" s="21"/>
      <c r="C89" s="33">
        <v>722613</v>
      </c>
      <c r="D89" s="26" t="s">
        <v>157</v>
      </c>
      <c r="E89" s="27" t="s">
        <v>154</v>
      </c>
      <c r="F89" s="67">
        <v>10000</v>
      </c>
    </row>
    <row r="90" spans="1:6" s="24" customFormat="1" ht="12.75">
      <c r="A90" s="21">
        <v>722700</v>
      </c>
      <c r="B90" s="21"/>
      <c r="C90" s="21"/>
      <c r="D90" s="22" t="s">
        <v>158</v>
      </c>
      <c r="E90" s="23" t="s">
        <v>159</v>
      </c>
      <c r="F90" s="65">
        <f t="shared" ref="F90" si="27">SUM(F91)</f>
        <v>1300000</v>
      </c>
    </row>
    <row r="91" spans="1:6" s="24" customFormat="1" ht="12.75">
      <c r="A91" s="21"/>
      <c r="B91" s="21">
        <v>722790</v>
      </c>
      <c r="C91" s="21"/>
      <c r="D91" s="22" t="s">
        <v>160</v>
      </c>
      <c r="E91" s="23" t="s">
        <v>161</v>
      </c>
      <c r="F91" s="65">
        <f>SUM(F92+F93)</f>
        <v>1300000</v>
      </c>
    </row>
    <row r="92" spans="1:6" s="24" customFormat="1" ht="12.75">
      <c r="A92" s="21"/>
      <c r="B92" s="21"/>
      <c r="C92" s="33">
        <v>722791</v>
      </c>
      <c r="D92" s="26" t="s">
        <v>162</v>
      </c>
      <c r="E92" s="27" t="s">
        <v>163</v>
      </c>
      <c r="F92" s="67">
        <v>200000</v>
      </c>
    </row>
    <row r="93" spans="1:6" s="24" customFormat="1" ht="12.75">
      <c r="A93" s="21"/>
      <c r="B93" s="21"/>
      <c r="C93" s="33">
        <v>722791</v>
      </c>
      <c r="D93" s="26" t="s">
        <v>356</v>
      </c>
      <c r="E93" s="27" t="s">
        <v>361</v>
      </c>
      <c r="F93" s="67">
        <v>1100000</v>
      </c>
    </row>
    <row r="94" spans="1:6" s="24" customFormat="1" ht="12.75">
      <c r="A94" s="21">
        <v>723100</v>
      </c>
      <c r="B94" s="21"/>
      <c r="C94" s="21"/>
      <c r="D94" s="22" t="s">
        <v>164</v>
      </c>
      <c r="E94" s="23" t="s">
        <v>165</v>
      </c>
      <c r="F94" s="65">
        <f t="shared" ref="F94:F95" si="28">SUM(F95)</f>
        <v>10000</v>
      </c>
    </row>
    <row r="95" spans="1:6" s="24" customFormat="1" ht="12.75">
      <c r="A95" s="21"/>
      <c r="B95" s="21">
        <v>723130</v>
      </c>
      <c r="C95" s="21"/>
      <c r="D95" s="22" t="s">
        <v>166</v>
      </c>
      <c r="E95" s="23" t="s">
        <v>167</v>
      </c>
      <c r="F95" s="65">
        <f t="shared" si="28"/>
        <v>10000</v>
      </c>
    </row>
    <row r="96" spans="1:6" s="28" customFormat="1" ht="12.75">
      <c r="A96" s="25"/>
      <c r="B96" s="25"/>
      <c r="C96" s="25">
        <v>723132</v>
      </c>
      <c r="D96" s="26" t="s">
        <v>168</v>
      </c>
      <c r="E96" s="27" t="s">
        <v>169</v>
      </c>
      <c r="F96" s="67">
        <v>10000</v>
      </c>
    </row>
    <row r="97" spans="1:6" s="24" customFormat="1" ht="12.75">
      <c r="A97" s="21">
        <v>730000</v>
      </c>
      <c r="B97" s="21"/>
      <c r="C97" s="21"/>
      <c r="D97" s="22" t="s">
        <v>170</v>
      </c>
      <c r="E97" s="23" t="s">
        <v>312</v>
      </c>
      <c r="F97" s="65">
        <f t="shared" ref="F97:F98" si="29">SUM(F98)</f>
        <v>8005079</v>
      </c>
    </row>
    <row r="98" spans="1:6" s="24" customFormat="1" ht="12.75">
      <c r="A98" s="21">
        <v>732000</v>
      </c>
      <c r="B98" s="21"/>
      <c r="C98" s="21"/>
      <c r="D98" s="22" t="s">
        <v>171</v>
      </c>
      <c r="E98" s="21" t="s">
        <v>172</v>
      </c>
      <c r="F98" s="67">
        <f t="shared" si="29"/>
        <v>8005079</v>
      </c>
    </row>
    <row r="99" spans="1:6" s="28" customFormat="1" ht="12.75">
      <c r="A99" s="25"/>
      <c r="B99" s="25">
        <v>732100</v>
      </c>
      <c r="C99" s="25"/>
      <c r="D99" s="22" t="s">
        <v>173</v>
      </c>
      <c r="E99" s="27" t="s">
        <v>313</v>
      </c>
      <c r="F99" s="67">
        <f>SUM(F100+F102)</f>
        <v>8005079</v>
      </c>
    </row>
    <row r="100" spans="1:6" s="28" customFormat="1" ht="12.75">
      <c r="A100" s="25"/>
      <c r="B100" s="25"/>
      <c r="C100" s="25">
        <v>732110</v>
      </c>
      <c r="D100" s="26" t="s">
        <v>174</v>
      </c>
      <c r="E100" s="27" t="s">
        <v>367</v>
      </c>
      <c r="F100" s="67">
        <v>3005079</v>
      </c>
    </row>
    <row r="101" spans="1:6" s="28" customFormat="1" ht="12.75">
      <c r="A101" s="25"/>
      <c r="B101" s="25"/>
      <c r="C101" s="25">
        <v>732110</v>
      </c>
      <c r="D101" s="26" t="s">
        <v>409</v>
      </c>
      <c r="E101" s="27" t="s">
        <v>453</v>
      </c>
      <c r="F101" s="67">
        <v>300000</v>
      </c>
    </row>
    <row r="102" spans="1:6" s="28" customFormat="1" ht="12.75">
      <c r="A102" s="25"/>
      <c r="B102" s="25"/>
      <c r="C102" s="25">
        <v>732110</v>
      </c>
      <c r="D102" s="26" t="s">
        <v>491</v>
      </c>
      <c r="E102" s="27" t="s">
        <v>175</v>
      </c>
      <c r="F102" s="67">
        <v>5000000</v>
      </c>
    </row>
    <row r="103" spans="1:6" s="24" customFormat="1" ht="12.75">
      <c r="A103" s="21">
        <v>740000</v>
      </c>
      <c r="B103" s="21"/>
      <c r="C103" s="21"/>
      <c r="D103" s="22" t="s">
        <v>311</v>
      </c>
      <c r="E103" s="23" t="s">
        <v>444</v>
      </c>
      <c r="F103" s="65">
        <f t="shared" ref="F103:F104" si="30">SUM(F104)</f>
        <v>1819516</v>
      </c>
    </row>
    <row r="104" spans="1:6" s="24" customFormat="1" ht="12.75">
      <c r="A104" s="21">
        <v>742000</v>
      </c>
      <c r="B104" s="21"/>
      <c r="C104" s="21"/>
      <c r="D104" s="22" t="s">
        <v>445</v>
      </c>
      <c r="E104" s="21" t="s">
        <v>172</v>
      </c>
      <c r="F104" s="67">
        <f t="shared" si="30"/>
        <v>1819516</v>
      </c>
    </row>
    <row r="105" spans="1:6" s="28" customFormat="1" ht="12.75">
      <c r="A105" s="25"/>
      <c r="B105" s="25">
        <v>742100</v>
      </c>
      <c r="C105" s="25"/>
      <c r="D105" s="22" t="s">
        <v>446</v>
      </c>
      <c r="E105" s="27" t="s">
        <v>447</v>
      </c>
      <c r="F105" s="67">
        <f t="shared" ref="F105" si="31">SUM(F106)</f>
        <v>1819516</v>
      </c>
    </row>
    <row r="106" spans="1:6" s="28" customFormat="1" ht="12.75">
      <c r="A106" s="25"/>
      <c r="B106" s="25"/>
      <c r="C106" s="25">
        <v>742110</v>
      </c>
      <c r="D106" s="26" t="s">
        <v>449</v>
      </c>
      <c r="E106" s="27" t="s">
        <v>448</v>
      </c>
      <c r="F106" s="67">
        <v>1819516</v>
      </c>
    </row>
    <row r="107" spans="1:6" s="24" customFormat="1" ht="12.75" customHeight="1">
      <c r="A107" s="21">
        <v>700000</v>
      </c>
      <c r="B107" s="21"/>
      <c r="C107" s="21"/>
      <c r="D107" s="22"/>
      <c r="E107" s="29" t="s">
        <v>353</v>
      </c>
      <c r="F107" s="65">
        <f>SUM(F8+F34+F97+F103)</f>
        <v>27568000</v>
      </c>
    </row>
    <row r="108" spans="1:6" s="24" customFormat="1" ht="12.75" hidden="1">
      <c r="A108" s="21"/>
      <c r="B108" s="21"/>
      <c r="C108" s="21"/>
      <c r="D108" s="22" t="s">
        <v>176</v>
      </c>
      <c r="E108" s="23" t="s">
        <v>177</v>
      </c>
      <c r="F108" s="65">
        <f t="shared" ref="F108" si="32">SUM(F109+F110+F111)</f>
        <v>0</v>
      </c>
    </row>
    <row r="109" spans="1:6" s="24" customFormat="1" ht="12.75" hidden="1">
      <c r="A109" s="21"/>
      <c r="B109" s="21"/>
      <c r="C109" s="21"/>
      <c r="D109" s="22">
        <v>1</v>
      </c>
      <c r="E109" s="23" t="s">
        <v>178</v>
      </c>
      <c r="F109" s="65">
        <v>0</v>
      </c>
    </row>
    <row r="110" spans="1:6" s="24" customFormat="1" ht="12.75" hidden="1">
      <c r="A110" s="21"/>
      <c r="B110" s="21"/>
      <c r="C110" s="21"/>
      <c r="D110" s="22">
        <v>2</v>
      </c>
      <c r="E110" s="23" t="s">
        <v>179</v>
      </c>
      <c r="F110" s="65">
        <v>0</v>
      </c>
    </row>
    <row r="111" spans="1:6" s="24" customFormat="1" ht="12.75" hidden="1">
      <c r="A111" s="21"/>
      <c r="B111" s="21"/>
      <c r="C111" s="21"/>
      <c r="D111" s="22">
        <v>3</v>
      </c>
      <c r="E111" s="23" t="s">
        <v>180</v>
      </c>
      <c r="F111" s="65">
        <v>0</v>
      </c>
    </row>
    <row r="112" spans="1:6" s="36" customFormat="1" ht="12.75" hidden="1">
      <c r="A112" s="21"/>
      <c r="B112" s="21"/>
      <c r="C112" s="21"/>
      <c r="D112" s="22"/>
      <c r="E112" s="23" t="s">
        <v>181</v>
      </c>
      <c r="F112" s="65">
        <f t="shared" ref="F112" si="33">SUM(F107+F108)</f>
        <v>27568000</v>
      </c>
    </row>
    <row r="113" spans="1:6" s="16" customFormat="1" ht="12.75">
      <c r="A113" s="10"/>
      <c r="B113" s="13"/>
      <c r="C113" s="13"/>
      <c r="D113" s="14"/>
      <c r="E113" s="15" t="s">
        <v>500</v>
      </c>
      <c r="F113" s="63"/>
    </row>
    <row r="114" spans="1:6" s="36" customFormat="1" ht="12.75">
      <c r="A114" s="21">
        <v>810000</v>
      </c>
      <c r="B114" s="21"/>
      <c r="C114" s="21"/>
      <c r="D114" s="22" t="s">
        <v>501</v>
      </c>
      <c r="E114" s="23" t="s">
        <v>418</v>
      </c>
      <c r="F114" s="65">
        <v>10000000</v>
      </c>
    </row>
    <row r="115" spans="1:6" hidden="1">
      <c r="A115" s="21"/>
      <c r="B115" s="25"/>
      <c r="C115" s="25"/>
      <c r="D115" s="26"/>
      <c r="E115" s="27" t="s">
        <v>492</v>
      </c>
      <c r="F115" s="67">
        <v>0</v>
      </c>
    </row>
    <row r="116" spans="1:6" s="73" customFormat="1">
      <c r="A116" s="53"/>
      <c r="B116" s="53"/>
      <c r="C116" s="53"/>
      <c r="D116" s="75"/>
      <c r="E116" s="29" t="s">
        <v>381</v>
      </c>
      <c r="F116" s="72">
        <f>SUM(F107+F114)</f>
        <v>37568000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300"/>
  <sheetViews>
    <sheetView tabSelected="1" zoomScale="120" zoomScaleNormal="120" workbookViewId="0">
      <selection activeCell="D2" sqref="D2"/>
    </sheetView>
  </sheetViews>
  <sheetFormatPr defaultRowHeight="15"/>
  <cols>
    <col min="1" max="1" width="8" style="37" customWidth="1"/>
    <col min="2" max="2" width="6.85546875" style="37" customWidth="1"/>
    <col min="3" max="3" width="6.42578125" style="37" customWidth="1"/>
    <col min="4" max="4" width="7.42578125" style="38" customWidth="1"/>
    <col min="5" max="5" width="61.5703125" style="37" customWidth="1"/>
    <col min="6" max="6" width="23.85546875" style="39" customWidth="1"/>
    <col min="7" max="7" width="10" bestFit="1" customWidth="1"/>
    <col min="222" max="222" width="6.85546875" customWidth="1"/>
    <col min="223" max="223" width="7.28515625" customWidth="1"/>
    <col min="224" max="224" width="9.28515625" customWidth="1"/>
    <col min="225" max="225" width="6.7109375" customWidth="1"/>
    <col min="226" max="226" width="59.7109375" customWidth="1"/>
    <col min="227" max="228" width="11.5703125" customWidth="1"/>
    <col min="229" max="229" width="12.5703125" customWidth="1"/>
    <col min="478" max="478" width="6.85546875" customWidth="1"/>
    <col min="479" max="479" width="7.28515625" customWidth="1"/>
    <col min="480" max="480" width="9.28515625" customWidth="1"/>
    <col min="481" max="481" width="6.7109375" customWidth="1"/>
    <col min="482" max="482" width="59.7109375" customWidth="1"/>
    <col min="483" max="484" width="11.5703125" customWidth="1"/>
    <col min="485" max="485" width="12.5703125" customWidth="1"/>
    <col min="734" max="734" width="6.85546875" customWidth="1"/>
    <col min="735" max="735" width="7.28515625" customWidth="1"/>
    <col min="736" max="736" width="9.28515625" customWidth="1"/>
    <col min="737" max="737" width="6.7109375" customWidth="1"/>
    <col min="738" max="738" width="59.7109375" customWidth="1"/>
    <col min="739" max="740" width="11.5703125" customWidth="1"/>
    <col min="741" max="741" width="12.5703125" customWidth="1"/>
    <col min="990" max="990" width="6.85546875" customWidth="1"/>
    <col min="991" max="991" width="7.28515625" customWidth="1"/>
    <col min="992" max="992" width="9.28515625" customWidth="1"/>
    <col min="993" max="993" width="6.7109375" customWidth="1"/>
    <col min="994" max="994" width="59.7109375" customWidth="1"/>
    <col min="995" max="996" width="11.5703125" customWidth="1"/>
    <col min="997" max="997" width="12.5703125" customWidth="1"/>
    <col min="1246" max="1246" width="6.85546875" customWidth="1"/>
    <col min="1247" max="1247" width="7.28515625" customWidth="1"/>
    <col min="1248" max="1248" width="9.28515625" customWidth="1"/>
    <col min="1249" max="1249" width="6.7109375" customWidth="1"/>
    <col min="1250" max="1250" width="59.7109375" customWidth="1"/>
    <col min="1251" max="1252" width="11.5703125" customWidth="1"/>
    <col min="1253" max="1253" width="12.5703125" customWidth="1"/>
    <col min="1502" max="1502" width="6.85546875" customWidth="1"/>
    <col min="1503" max="1503" width="7.28515625" customWidth="1"/>
    <col min="1504" max="1504" width="9.28515625" customWidth="1"/>
    <col min="1505" max="1505" width="6.7109375" customWidth="1"/>
    <col min="1506" max="1506" width="59.7109375" customWidth="1"/>
    <col min="1507" max="1508" width="11.5703125" customWidth="1"/>
    <col min="1509" max="1509" width="12.5703125" customWidth="1"/>
    <col min="1758" max="1758" width="6.85546875" customWidth="1"/>
    <col min="1759" max="1759" width="7.28515625" customWidth="1"/>
    <col min="1760" max="1760" width="9.28515625" customWidth="1"/>
    <col min="1761" max="1761" width="6.7109375" customWidth="1"/>
    <col min="1762" max="1762" width="59.7109375" customWidth="1"/>
    <col min="1763" max="1764" width="11.5703125" customWidth="1"/>
    <col min="1765" max="1765" width="12.5703125" customWidth="1"/>
    <col min="2014" max="2014" width="6.85546875" customWidth="1"/>
    <col min="2015" max="2015" width="7.28515625" customWidth="1"/>
    <col min="2016" max="2016" width="9.28515625" customWidth="1"/>
    <col min="2017" max="2017" width="6.7109375" customWidth="1"/>
    <col min="2018" max="2018" width="59.7109375" customWidth="1"/>
    <col min="2019" max="2020" width="11.5703125" customWidth="1"/>
    <col min="2021" max="2021" width="12.5703125" customWidth="1"/>
    <col min="2270" max="2270" width="6.85546875" customWidth="1"/>
    <col min="2271" max="2271" width="7.28515625" customWidth="1"/>
    <col min="2272" max="2272" width="9.28515625" customWidth="1"/>
    <col min="2273" max="2273" width="6.7109375" customWidth="1"/>
    <col min="2274" max="2274" width="59.7109375" customWidth="1"/>
    <col min="2275" max="2276" width="11.5703125" customWidth="1"/>
    <col min="2277" max="2277" width="12.5703125" customWidth="1"/>
    <col min="2526" max="2526" width="6.85546875" customWidth="1"/>
    <col min="2527" max="2527" width="7.28515625" customWidth="1"/>
    <col min="2528" max="2528" width="9.28515625" customWidth="1"/>
    <col min="2529" max="2529" width="6.7109375" customWidth="1"/>
    <col min="2530" max="2530" width="59.7109375" customWidth="1"/>
    <col min="2531" max="2532" width="11.5703125" customWidth="1"/>
    <col min="2533" max="2533" width="12.5703125" customWidth="1"/>
    <col min="2782" max="2782" width="6.85546875" customWidth="1"/>
    <col min="2783" max="2783" width="7.28515625" customWidth="1"/>
    <col min="2784" max="2784" width="9.28515625" customWidth="1"/>
    <col min="2785" max="2785" width="6.7109375" customWidth="1"/>
    <col min="2786" max="2786" width="59.7109375" customWidth="1"/>
    <col min="2787" max="2788" width="11.5703125" customWidth="1"/>
    <col min="2789" max="2789" width="12.5703125" customWidth="1"/>
    <col min="3038" max="3038" width="6.85546875" customWidth="1"/>
    <col min="3039" max="3039" width="7.28515625" customWidth="1"/>
    <col min="3040" max="3040" width="9.28515625" customWidth="1"/>
    <col min="3041" max="3041" width="6.7109375" customWidth="1"/>
    <col min="3042" max="3042" width="59.7109375" customWidth="1"/>
    <col min="3043" max="3044" width="11.5703125" customWidth="1"/>
    <col min="3045" max="3045" width="12.5703125" customWidth="1"/>
    <col min="3294" max="3294" width="6.85546875" customWidth="1"/>
    <col min="3295" max="3295" width="7.28515625" customWidth="1"/>
    <col min="3296" max="3296" width="9.28515625" customWidth="1"/>
    <col min="3297" max="3297" width="6.7109375" customWidth="1"/>
    <col min="3298" max="3298" width="59.7109375" customWidth="1"/>
    <col min="3299" max="3300" width="11.5703125" customWidth="1"/>
    <col min="3301" max="3301" width="12.5703125" customWidth="1"/>
    <col min="3550" max="3550" width="6.85546875" customWidth="1"/>
    <col min="3551" max="3551" width="7.28515625" customWidth="1"/>
    <col min="3552" max="3552" width="9.28515625" customWidth="1"/>
    <col min="3553" max="3553" width="6.7109375" customWidth="1"/>
    <col min="3554" max="3554" width="59.7109375" customWidth="1"/>
    <col min="3555" max="3556" width="11.5703125" customWidth="1"/>
    <col min="3557" max="3557" width="12.5703125" customWidth="1"/>
    <col min="3806" max="3806" width="6.85546875" customWidth="1"/>
    <col min="3807" max="3807" width="7.28515625" customWidth="1"/>
    <col min="3808" max="3808" width="9.28515625" customWidth="1"/>
    <col min="3809" max="3809" width="6.7109375" customWidth="1"/>
    <col min="3810" max="3810" width="59.7109375" customWidth="1"/>
    <col min="3811" max="3812" width="11.5703125" customWidth="1"/>
    <col min="3813" max="3813" width="12.5703125" customWidth="1"/>
    <col min="4062" max="4062" width="6.85546875" customWidth="1"/>
    <col min="4063" max="4063" width="7.28515625" customWidth="1"/>
    <col min="4064" max="4064" width="9.28515625" customWidth="1"/>
    <col min="4065" max="4065" width="6.7109375" customWidth="1"/>
    <col min="4066" max="4066" width="59.7109375" customWidth="1"/>
    <col min="4067" max="4068" width="11.5703125" customWidth="1"/>
    <col min="4069" max="4069" width="12.5703125" customWidth="1"/>
    <col min="4318" max="4318" width="6.85546875" customWidth="1"/>
    <col min="4319" max="4319" width="7.28515625" customWidth="1"/>
    <col min="4320" max="4320" width="9.28515625" customWidth="1"/>
    <col min="4321" max="4321" width="6.7109375" customWidth="1"/>
    <col min="4322" max="4322" width="59.7109375" customWidth="1"/>
    <col min="4323" max="4324" width="11.5703125" customWidth="1"/>
    <col min="4325" max="4325" width="12.5703125" customWidth="1"/>
    <col min="4574" max="4574" width="6.85546875" customWidth="1"/>
    <col min="4575" max="4575" width="7.28515625" customWidth="1"/>
    <col min="4576" max="4576" width="9.28515625" customWidth="1"/>
    <col min="4577" max="4577" width="6.7109375" customWidth="1"/>
    <col min="4578" max="4578" width="59.7109375" customWidth="1"/>
    <col min="4579" max="4580" width="11.5703125" customWidth="1"/>
    <col min="4581" max="4581" width="12.5703125" customWidth="1"/>
    <col min="4830" max="4830" width="6.85546875" customWidth="1"/>
    <col min="4831" max="4831" width="7.28515625" customWidth="1"/>
    <col min="4832" max="4832" width="9.28515625" customWidth="1"/>
    <col min="4833" max="4833" width="6.7109375" customWidth="1"/>
    <col min="4834" max="4834" width="59.7109375" customWidth="1"/>
    <col min="4835" max="4836" width="11.5703125" customWidth="1"/>
    <col min="4837" max="4837" width="12.5703125" customWidth="1"/>
    <col min="5086" max="5086" width="6.85546875" customWidth="1"/>
    <col min="5087" max="5087" width="7.28515625" customWidth="1"/>
    <col min="5088" max="5088" width="9.28515625" customWidth="1"/>
    <col min="5089" max="5089" width="6.7109375" customWidth="1"/>
    <col min="5090" max="5090" width="59.7109375" customWidth="1"/>
    <col min="5091" max="5092" width="11.5703125" customWidth="1"/>
    <col min="5093" max="5093" width="12.5703125" customWidth="1"/>
    <col min="5342" max="5342" width="6.85546875" customWidth="1"/>
    <col min="5343" max="5343" width="7.28515625" customWidth="1"/>
    <col min="5344" max="5344" width="9.28515625" customWidth="1"/>
    <col min="5345" max="5345" width="6.7109375" customWidth="1"/>
    <col min="5346" max="5346" width="59.7109375" customWidth="1"/>
    <col min="5347" max="5348" width="11.5703125" customWidth="1"/>
    <col min="5349" max="5349" width="12.5703125" customWidth="1"/>
    <col min="5598" max="5598" width="6.85546875" customWidth="1"/>
    <col min="5599" max="5599" width="7.28515625" customWidth="1"/>
    <col min="5600" max="5600" width="9.28515625" customWidth="1"/>
    <col min="5601" max="5601" width="6.7109375" customWidth="1"/>
    <col min="5602" max="5602" width="59.7109375" customWidth="1"/>
    <col min="5603" max="5604" width="11.5703125" customWidth="1"/>
    <col min="5605" max="5605" width="12.5703125" customWidth="1"/>
    <col min="5854" max="5854" width="6.85546875" customWidth="1"/>
    <col min="5855" max="5855" width="7.28515625" customWidth="1"/>
    <col min="5856" max="5856" width="9.28515625" customWidth="1"/>
    <col min="5857" max="5857" width="6.7109375" customWidth="1"/>
    <col min="5858" max="5858" width="59.7109375" customWidth="1"/>
    <col min="5859" max="5860" width="11.5703125" customWidth="1"/>
    <col min="5861" max="5861" width="12.5703125" customWidth="1"/>
    <col min="6110" max="6110" width="6.85546875" customWidth="1"/>
    <col min="6111" max="6111" width="7.28515625" customWidth="1"/>
    <col min="6112" max="6112" width="9.28515625" customWidth="1"/>
    <col min="6113" max="6113" width="6.7109375" customWidth="1"/>
    <col min="6114" max="6114" width="59.7109375" customWidth="1"/>
    <col min="6115" max="6116" width="11.5703125" customWidth="1"/>
    <col min="6117" max="6117" width="12.5703125" customWidth="1"/>
    <col min="6366" max="6366" width="6.85546875" customWidth="1"/>
    <col min="6367" max="6367" width="7.28515625" customWidth="1"/>
    <col min="6368" max="6368" width="9.28515625" customWidth="1"/>
    <col min="6369" max="6369" width="6.7109375" customWidth="1"/>
    <col min="6370" max="6370" width="59.7109375" customWidth="1"/>
    <col min="6371" max="6372" width="11.5703125" customWidth="1"/>
    <col min="6373" max="6373" width="12.5703125" customWidth="1"/>
    <col min="6622" max="6622" width="6.85546875" customWidth="1"/>
    <col min="6623" max="6623" width="7.28515625" customWidth="1"/>
    <col min="6624" max="6624" width="9.28515625" customWidth="1"/>
    <col min="6625" max="6625" width="6.7109375" customWidth="1"/>
    <col min="6626" max="6626" width="59.7109375" customWidth="1"/>
    <col min="6627" max="6628" width="11.5703125" customWidth="1"/>
    <col min="6629" max="6629" width="12.5703125" customWidth="1"/>
    <col min="6878" max="6878" width="6.85546875" customWidth="1"/>
    <col min="6879" max="6879" width="7.28515625" customWidth="1"/>
    <col min="6880" max="6880" width="9.28515625" customWidth="1"/>
    <col min="6881" max="6881" width="6.7109375" customWidth="1"/>
    <col min="6882" max="6882" width="59.7109375" customWidth="1"/>
    <col min="6883" max="6884" width="11.5703125" customWidth="1"/>
    <col min="6885" max="6885" width="12.5703125" customWidth="1"/>
    <col min="7134" max="7134" width="6.85546875" customWidth="1"/>
    <col min="7135" max="7135" width="7.28515625" customWidth="1"/>
    <col min="7136" max="7136" width="9.28515625" customWidth="1"/>
    <col min="7137" max="7137" width="6.7109375" customWidth="1"/>
    <col min="7138" max="7138" width="59.7109375" customWidth="1"/>
    <col min="7139" max="7140" width="11.5703125" customWidth="1"/>
    <col min="7141" max="7141" width="12.5703125" customWidth="1"/>
    <col min="7390" max="7390" width="6.85546875" customWidth="1"/>
    <col min="7391" max="7391" width="7.28515625" customWidth="1"/>
    <col min="7392" max="7392" width="9.28515625" customWidth="1"/>
    <col min="7393" max="7393" width="6.7109375" customWidth="1"/>
    <col min="7394" max="7394" width="59.7109375" customWidth="1"/>
    <col min="7395" max="7396" width="11.5703125" customWidth="1"/>
    <col min="7397" max="7397" width="12.5703125" customWidth="1"/>
    <col min="7646" max="7646" width="6.85546875" customWidth="1"/>
    <col min="7647" max="7647" width="7.28515625" customWidth="1"/>
    <col min="7648" max="7648" width="9.28515625" customWidth="1"/>
    <col min="7649" max="7649" width="6.7109375" customWidth="1"/>
    <col min="7650" max="7650" width="59.7109375" customWidth="1"/>
    <col min="7651" max="7652" width="11.5703125" customWidth="1"/>
    <col min="7653" max="7653" width="12.5703125" customWidth="1"/>
    <col min="7902" max="7902" width="6.85546875" customWidth="1"/>
    <col min="7903" max="7903" width="7.28515625" customWidth="1"/>
    <col min="7904" max="7904" width="9.28515625" customWidth="1"/>
    <col min="7905" max="7905" width="6.7109375" customWidth="1"/>
    <col min="7906" max="7906" width="59.7109375" customWidth="1"/>
    <col min="7907" max="7908" width="11.5703125" customWidth="1"/>
    <col min="7909" max="7909" width="12.5703125" customWidth="1"/>
    <col min="8158" max="8158" width="6.85546875" customWidth="1"/>
    <col min="8159" max="8159" width="7.28515625" customWidth="1"/>
    <col min="8160" max="8160" width="9.28515625" customWidth="1"/>
    <col min="8161" max="8161" width="6.7109375" customWidth="1"/>
    <col min="8162" max="8162" width="59.7109375" customWidth="1"/>
    <col min="8163" max="8164" width="11.5703125" customWidth="1"/>
    <col min="8165" max="8165" width="12.5703125" customWidth="1"/>
    <col min="8414" max="8414" width="6.85546875" customWidth="1"/>
    <col min="8415" max="8415" width="7.28515625" customWidth="1"/>
    <col min="8416" max="8416" width="9.28515625" customWidth="1"/>
    <col min="8417" max="8417" width="6.7109375" customWidth="1"/>
    <col min="8418" max="8418" width="59.7109375" customWidth="1"/>
    <col min="8419" max="8420" width="11.5703125" customWidth="1"/>
    <col min="8421" max="8421" width="12.5703125" customWidth="1"/>
    <col min="8670" max="8670" width="6.85546875" customWidth="1"/>
    <col min="8671" max="8671" width="7.28515625" customWidth="1"/>
    <col min="8672" max="8672" width="9.28515625" customWidth="1"/>
    <col min="8673" max="8673" width="6.7109375" customWidth="1"/>
    <col min="8674" max="8674" width="59.7109375" customWidth="1"/>
    <col min="8675" max="8676" width="11.5703125" customWidth="1"/>
    <col min="8677" max="8677" width="12.5703125" customWidth="1"/>
    <col min="8926" max="8926" width="6.85546875" customWidth="1"/>
    <col min="8927" max="8927" width="7.28515625" customWidth="1"/>
    <col min="8928" max="8928" width="9.28515625" customWidth="1"/>
    <col min="8929" max="8929" width="6.7109375" customWidth="1"/>
    <col min="8930" max="8930" width="59.7109375" customWidth="1"/>
    <col min="8931" max="8932" width="11.5703125" customWidth="1"/>
    <col min="8933" max="8933" width="12.5703125" customWidth="1"/>
    <col min="9182" max="9182" width="6.85546875" customWidth="1"/>
    <col min="9183" max="9183" width="7.28515625" customWidth="1"/>
    <col min="9184" max="9184" width="9.28515625" customWidth="1"/>
    <col min="9185" max="9185" width="6.7109375" customWidth="1"/>
    <col min="9186" max="9186" width="59.7109375" customWidth="1"/>
    <col min="9187" max="9188" width="11.5703125" customWidth="1"/>
    <col min="9189" max="9189" width="12.5703125" customWidth="1"/>
    <col min="9438" max="9438" width="6.85546875" customWidth="1"/>
    <col min="9439" max="9439" width="7.28515625" customWidth="1"/>
    <col min="9440" max="9440" width="9.28515625" customWidth="1"/>
    <col min="9441" max="9441" width="6.7109375" customWidth="1"/>
    <col min="9442" max="9442" width="59.7109375" customWidth="1"/>
    <col min="9443" max="9444" width="11.5703125" customWidth="1"/>
    <col min="9445" max="9445" width="12.5703125" customWidth="1"/>
    <col min="9694" max="9694" width="6.85546875" customWidth="1"/>
    <col min="9695" max="9695" width="7.28515625" customWidth="1"/>
    <col min="9696" max="9696" width="9.28515625" customWidth="1"/>
    <col min="9697" max="9697" width="6.7109375" customWidth="1"/>
    <col min="9698" max="9698" width="59.7109375" customWidth="1"/>
    <col min="9699" max="9700" width="11.5703125" customWidth="1"/>
    <col min="9701" max="9701" width="12.5703125" customWidth="1"/>
    <col min="9950" max="9950" width="6.85546875" customWidth="1"/>
    <col min="9951" max="9951" width="7.28515625" customWidth="1"/>
    <col min="9952" max="9952" width="9.28515625" customWidth="1"/>
    <col min="9953" max="9953" width="6.7109375" customWidth="1"/>
    <col min="9954" max="9954" width="59.7109375" customWidth="1"/>
    <col min="9955" max="9956" width="11.5703125" customWidth="1"/>
    <col min="9957" max="9957" width="12.5703125" customWidth="1"/>
    <col min="10206" max="10206" width="6.85546875" customWidth="1"/>
    <col min="10207" max="10207" width="7.28515625" customWidth="1"/>
    <col min="10208" max="10208" width="9.28515625" customWidth="1"/>
    <col min="10209" max="10209" width="6.7109375" customWidth="1"/>
    <col min="10210" max="10210" width="59.7109375" customWidth="1"/>
    <col min="10211" max="10212" width="11.5703125" customWidth="1"/>
    <col min="10213" max="10213" width="12.5703125" customWidth="1"/>
    <col min="10462" max="10462" width="6.85546875" customWidth="1"/>
    <col min="10463" max="10463" width="7.28515625" customWidth="1"/>
    <col min="10464" max="10464" width="9.28515625" customWidth="1"/>
    <col min="10465" max="10465" width="6.7109375" customWidth="1"/>
    <col min="10466" max="10466" width="59.7109375" customWidth="1"/>
    <col min="10467" max="10468" width="11.5703125" customWidth="1"/>
    <col min="10469" max="10469" width="12.5703125" customWidth="1"/>
    <col min="10718" max="10718" width="6.85546875" customWidth="1"/>
    <col min="10719" max="10719" width="7.28515625" customWidth="1"/>
    <col min="10720" max="10720" width="9.28515625" customWidth="1"/>
    <col min="10721" max="10721" width="6.7109375" customWidth="1"/>
    <col min="10722" max="10722" width="59.7109375" customWidth="1"/>
    <col min="10723" max="10724" width="11.5703125" customWidth="1"/>
    <col min="10725" max="10725" width="12.5703125" customWidth="1"/>
    <col min="10974" max="10974" width="6.85546875" customWidth="1"/>
    <col min="10975" max="10975" width="7.28515625" customWidth="1"/>
    <col min="10976" max="10976" width="9.28515625" customWidth="1"/>
    <col min="10977" max="10977" width="6.7109375" customWidth="1"/>
    <col min="10978" max="10978" width="59.7109375" customWidth="1"/>
    <col min="10979" max="10980" width="11.5703125" customWidth="1"/>
    <col min="10981" max="10981" width="12.5703125" customWidth="1"/>
    <col min="11230" max="11230" width="6.85546875" customWidth="1"/>
    <col min="11231" max="11231" width="7.28515625" customWidth="1"/>
    <col min="11232" max="11232" width="9.28515625" customWidth="1"/>
    <col min="11233" max="11233" width="6.7109375" customWidth="1"/>
    <col min="11234" max="11234" width="59.7109375" customWidth="1"/>
    <col min="11235" max="11236" width="11.5703125" customWidth="1"/>
    <col min="11237" max="11237" width="12.5703125" customWidth="1"/>
    <col min="11486" max="11486" width="6.85546875" customWidth="1"/>
    <col min="11487" max="11487" width="7.28515625" customWidth="1"/>
    <col min="11488" max="11488" width="9.28515625" customWidth="1"/>
    <col min="11489" max="11489" width="6.7109375" customWidth="1"/>
    <col min="11490" max="11490" width="59.7109375" customWidth="1"/>
    <col min="11491" max="11492" width="11.5703125" customWidth="1"/>
    <col min="11493" max="11493" width="12.5703125" customWidth="1"/>
    <col min="11742" max="11742" width="6.85546875" customWidth="1"/>
    <col min="11743" max="11743" width="7.28515625" customWidth="1"/>
    <col min="11744" max="11744" width="9.28515625" customWidth="1"/>
    <col min="11745" max="11745" width="6.7109375" customWidth="1"/>
    <col min="11746" max="11746" width="59.7109375" customWidth="1"/>
    <col min="11747" max="11748" width="11.5703125" customWidth="1"/>
    <col min="11749" max="11749" width="12.5703125" customWidth="1"/>
    <col min="11998" max="11998" width="6.85546875" customWidth="1"/>
    <col min="11999" max="11999" width="7.28515625" customWidth="1"/>
    <col min="12000" max="12000" width="9.28515625" customWidth="1"/>
    <col min="12001" max="12001" width="6.7109375" customWidth="1"/>
    <col min="12002" max="12002" width="59.7109375" customWidth="1"/>
    <col min="12003" max="12004" width="11.5703125" customWidth="1"/>
    <col min="12005" max="12005" width="12.5703125" customWidth="1"/>
    <col min="12254" max="12254" width="6.85546875" customWidth="1"/>
    <col min="12255" max="12255" width="7.28515625" customWidth="1"/>
    <col min="12256" max="12256" width="9.28515625" customWidth="1"/>
    <col min="12257" max="12257" width="6.7109375" customWidth="1"/>
    <col min="12258" max="12258" width="59.7109375" customWidth="1"/>
    <col min="12259" max="12260" width="11.5703125" customWidth="1"/>
    <col min="12261" max="12261" width="12.5703125" customWidth="1"/>
    <col min="12510" max="12510" width="6.85546875" customWidth="1"/>
    <col min="12511" max="12511" width="7.28515625" customWidth="1"/>
    <col min="12512" max="12512" width="9.28515625" customWidth="1"/>
    <col min="12513" max="12513" width="6.7109375" customWidth="1"/>
    <col min="12514" max="12514" width="59.7109375" customWidth="1"/>
    <col min="12515" max="12516" width="11.5703125" customWidth="1"/>
    <col min="12517" max="12517" width="12.5703125" customWidth="1"/>
    <col min="12766" max="12766" width="6.85546875" customWidth="1"/>
    <col min="12767" max="12767" width="7.28515625" customWidth="1"/>
    <col min="12768" max="12768" width="9.28515625" customWidth="1"/>
    <col min="12769" max="12769" width="6.7109375" customWidth="1"/>
    <col min="12770" max="12770" width="59.7109375" customWidth="1"/>
    <col min="12771" max="12772" width="11.5703125" customWidth="1"/>
    <col min="12773" max="12773" width="12.5703125" customWidth="1"/>
    <col min="13022" max="13022" width="6.85546875" customWidth="1"/>
    <col min="13023" max="13023" width="7.28515625" customWidth="1"/>
    <col min="13024" max="13024" width="9.28515625" customWidth="1"/>
    <col min="13025" max="13025" width="6.7109375" customWidth="1"/>
    <col min="13026" max="13026" width="59.7109375" customWidth="1"/>
    <col min="13027" max="13028" width="11.5703125" customWidth="1"/>
    <col min="13029" max="13029" width="12.5703125" customWidth="1"/>
    <col min="13278" max="13278" width="6.85546875" customWidth="1"/>
    <col min="13279" max="13279" width="7.28515625" customWidth="1"/>
    <col min="13280" max="13280" width="9.28515625" customWidth="1"/>
    <col min="13281" max="13281" width="6.7109375" customWidth="1"/>
    <col min="13282" max="13282" width="59.7109375" customWidth="1"/>
    <col min="13283" max="13284" width="11.5703125" customWidth="1"/>
    <col min="13285" max="13285" width="12.5703125" customWidth="1"/>
    <col min="13534" max="13534" width="6.85546875" customWidth="1"/>
    <col min="13535" max="13535" width="7.28515625" customWidth="1"/>
    <col min="13536" max="13536" width="9.28515625" customWidth="1"/>
    <col min="13537" max="13537" width="6.7109375" customWidth="1"/>
    <col min="13538" max="13538" width="59.7109375" customWidth="1"/>
    <col min="13539" max="13540" width="11.5703125" customWidth="1"/>
    <col min="13541" max="13541" width="12.5703125" customWidth="1"/>
    <col min="13790" max="13790" width="6.85546875" customWidth="1"/>
    <col min="13791" max="13791" width="7.28515625" customWidth="1"/>
    <col min="13792" max="13792" width="9.28515625" customWidth="1"/>
    <col min="13793" max="13793" width="6.7109375" customWidth="1"/>
    <col min="13794" max="13794" width="59.7109375" customWidth="1"/>
    <col min="13795" max="13796" width="11.5703125" customWidth="1"/>
    <col min="13797" max="13797" width="12.5703125" customWidth="1"/>
    <col min="14046" max="14046" width="6.85546875" customWidth="1"/>
    <col min="14047" max="14047" width="7.28515625" customWidth="1"/>
    <col min="14048" max="14048" width="9.28515625" customWidth="1"/>
    <col min="14049" max="14049" width="6.7109375" customWidth="1"/>
    <col min="14050" max="14050" width="59.7109375" customWidth="1"/>
    <col min="14051" max="14052" width="11.5703125" customWidth="1"/>
    <col min="14053" max="14053" width="12.5703125" customWidth="1"/>
    <col min="14302" max="14302" width="6.85546875" customWidth="1"/>
    <col min="14303" max="14303" width="7.28515625" customWidth="1"/>
    <col min="14304" max="14304" width="9.28515625" customWidth="1"/>
    <col min="14305" max="14305" width="6.7109375" customWidth="1"/>
    <col min="14306" max="14306" width="59.7109375" customWidth="1"/>
    <col min="14307" max="14308" width="11.5703125" customWidth="1"/>
    <col min="14309" max="14309" width="12.5703125" customWidth="1"/>
    <col min="14558" max="14558" width="6.85546875" customWidth="1"/>
    <col min="14559" max="14559" width="7.28515625" customWidth="1"/>
    <col min="14560" max="14560" width="9.28515625" customWidth="1"/>
    <col min="14561" max="14561" width="6.7109375" customWidth="1"/>
    <col min="14562" max="14562" width="59.7109375" customWidth="1"/>
    <col min="14563" max="14564" width="11.5703125" customWidth="1"/>
    <col min="14565" max="14565" width="12.5703125" customWidth="1"/>
    <col min="14814" max="14814" width="6.85546875" customWidth="1"/>
    <col min="14815" max="14815" width="7.28515625" customWidth="1"/>
    <col min="14816" max="14816" width="9.28515625" customWidth="1"/>
    <col min="14817" max="14817" width="6.7109375" customWidth="1"/>
    <col min="14818" max="14818" width="59.7109375" customWidth="1"/>
    <col min="14819" max="14820" width="11.5703125" customWidth="1"/>
    <col min="14821" max="14821" width="12.5703125" customWidth="1"/>
    <col min="15070" max="15070" width="6.85546875" customWidth="1"/>
    <col min="15071" max="15071" width="7.28515625" customWidth="1"/>
    <col min="15072" max="15072" width="9.28515625" customWidth="1"/>
    <col min="15073" max="15073" width="6.7109375" customWidth="1"/>
    <col min="15074" max="15074" width="59.7109375" customWidth="1"/>
    <col min="15075" max="15076" width="11.5703125" customWidth="1"/>
    <col min="15077" max="15077" width="12.5703125" customWidth="1"/>
    <col min="15326" max="15326" width="6.85546875" customWidth="1"/>
    <col min="15327" max="15327" width="7.28515625" customWidth="1"/>
    <col min="15328" max="15328" width="9.28515625" customWidth="1"/>
    <col min="15329" max="15329" width="6.7109375" customWidth="1"/>
    <col min="15330" max="15330" width="59.7109375" customWidth="1"/>
    <col min="15331" max="15332" width="11.5703125" customWidth="1"/>
    <col min="15333" max="15333" width="12.5703125" customWidth="1"/>
    <col min="15582" max="15582" width="6.85546875" customWidth="1"/>
    <col min="15583" max="15583" width="7.28515625" customWidth="1"/>
    <col min="15584" max="15584" width="9.28515625" customWidth="1"/>
    <col min="15585" max="15585" width="6.7109375" customWidth="1"/>
    <col min="15586" max="15586" width="59.7109375" customWidth="1"/>
    <col min="15587" max="15588" width="11.5703125" customWidth="1"/>
    <col min="15589" max="15589" width="12.5703125" customWidth="1"/>
    <col min="15838" max="15838" width="6.85546875" customWidth="1"/>
    <col min="15839" max="15839" width="7.28515625" customWidth="1"/>
    <col min="15840" max="15840" width="9.28515625" customWidth="1"/>
    <col min="15841" max="15841" width="6.7109375" customWidth="1"/>
    <col min="15842" max="15842" width="59.7109375" customWidth="1"/>
    <col min="15843" max="15844" width="11.5703125" customWidth="1"/>
    <col min="15845" max="15845" width="12.5703125" customWidth="1"/>
    <col min="16094" max="16094" width="6.85546875" customWidth="1"/>
    <col min="16095" max="16095" width="7.28515625" customWidth="1"/>
    <col min="16096" max="16096" width="9.28515625" customWidth="1"/>
    <col min="16097" max="16097" width="6.7109375" customWidth="1"/>
    <col min="16098" max="16098" width="59.7109375" customWidth="1"/>
    <col min="16099" max="16100" width="11.5703125" customWidth="1"/>
    <col min="16101" max="16101" width="12.5703125" customWidth="1"/>
  </cols>
  <sheetData>
    <row r="1" spans="1:6" s="89" customFormat="1">
      <c r="A1" s="16"/>
      <c r="B1" s="16"/>
      <c r="C1" s="16"/>
      <c r="D1" s="76"/>
      <c r="E1" s="105" t="s">
        <v>502</v>
      </c>
    </row>
    <row r="2" spans="1:6" s="89" customFormat="1">
      <c r="A2" s="16"/>
      <c r="B2" s="16"/>
      <c r="C2" s="16"/>
      <c r="D2" s="76"/>
      <c r="E2" s="105" t="s">
        <v>503</v>
      </c>
    </row>
    <row r="3" spans="1:6">
      <c r="E3" s="106"/>
      <c r="F3"/>
    </row>
    <row r="4" spans="1:6" s="89" customFormat="1">
      <c r="A4" s="112" t="s">
        <v>530</v>
      </c>
      <c r="B4" s="112"/>
      <c r="C4" s="112"/>
      <c r="D4" s="113"/>
      <c r="E4" s="112"/>
    </row>
    <row r="5" spans="1:6" s="74" customFormat="1" ht="15.75" hidden="1">
      <c r="A5" s="79"/>
      <c r="B5" s="79"/>
      <c r="C5" s="79"/>
      <c r="D5" s="80"/>
      <c r="E5" s="79"/>
      <c r="F5" s="81"/>
    </row>
    <row r="6" spans="1:6" s="28" customFormat="1" ht="47.25" customHeight="1">
      <c r="A6" s="51" t="s">
        <v>321</v>
      </c>
      <c r="B6" s="57" t="s">
        <v>182</v>
      </c>
      <c r="C6" s="58" t="s">
        <v>323</v>
      </c>
      <c r="D6" s="56" t="s">
        <v>322</v>
      </c>
      <c r="E6" s="52" t="s">
        <v>320</v>
      </c>
      <c r="F6" s="84" t="s">
        <v>532</v>
      </c>
    </row>
    <row r="7" spans="1:6" s="28" customFormat="1" ht="12.7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11">
        <v>6</v>
      </c>
    </row>
    <row r="8" spans="1:6" s="28" customFormat="1" ht="24">
      <c r="A8" s="10" t="s">
        <v>385</v>
      </c>
      <c r="B8" s="13"/>
      <c r="C8" s="13"/>
      <c r="D8" s="14"/>
      <c r="E8" s="54" t="s">
        <v>429</v>
      </c>
      <c r="F8" s="63"/>
    </row>
    <row r="9" spans="1:6" s="20" customFormat="1" ht="13.5">
      <c r="A9" s="17"/>
      <c r="B9" s="17"/>
      <c r="C9" s="17">
        <v>610000</v>
      </c>
      <c r="D9" s="18">
        <v>1</v>
      </c>
      <c r="E9" s="17" t="s">
        <v>183</v>
      </c>
      <c r="F9" s="64">
        <f t="shared" ref="F9" si="0">SUM(F10)</f>
        <v>115000</v>
      </c>
    </row>
    <row r="10" spans="1:6" s="24" customFormat="1" ht="12.75">
      <c r="A10" s="21"/>
      <c r="B10" s="44"/>
      <c r="C10" s="21">
        <v>613000</v>
      </c>
      <c r="D10" s="22" t="s">
        <v>10</v>
      </c>
      <c r="E10" s="21" t="s">
        <v>184</v>
      </c>
      <c r="F10" s="65">
        <f>SUM(F11:F14)</f>
        <v>115000</v>
      </c>
    </row>
    <row r="11" spans="1:6" s="28" customFormat="1" ht="12.75">
      <c r="A11" s="25"/>
      <c r="B11" s="42" t="s">
        <v>191</v>
      </c>
      <c r="C11" s="25">
        <v>613100</v>
      </c>
      <c r="D11" s="26" t="s">
        <v>12</v>
      </c>
      <c r="E11" s="25" t="s">
        <v>186</v>
      </c>
      <c r="F11" s="67">
        <v>1000</v>
      </c>
    </row>
    <row r="12" spans="1:6" s="28" customFormat="1" ht="12.75">
      <c r="A12" s="25"/>
      <c r="B12" s="45" t="s">
        <v>191</v>
      </c>
      <c r="C12" s="25">
        <v>613900</v>
      </c>
      <c r="D12" s="26" t="s">
        <v>20</v>
      </c>
      <c r="E12" s="25" t="s">
        <v>187</v>
      </c>
      <c r="F12" s="67">
        <v>18500</v>
      </c>
    </row>
    <row r="13" spans="1:6" s="28" customFormat="1" ht="12.75">
      <c r="A13" s="25"/>
      <c r="B13" s="45" t="s">
        <v>191</v>
      </c>
      <c r="C13" s="25">
        <v>613900</v>
      </c>
      <c r="D13" s="26" t="s">
        <v>23</v>
      </c>
      <c r="E13" s="25" t="s">
        <v>454</v>
      </c>
      <c r="F13" s="67">
        <v>500</v>
      </c>
    </row>
    <row r="14" spans="1:6" s="28" customFormat="1" ht="12.75">
      <c r="A14" s="25"/>
      <c r="B14" s="45" t="s">
        <v>191</v>
      </c>
      <c r="C14" s="25">
        <v>613900</v>
      </c>
      <c r="D14" s="26" t="s">
        <v>192</v>
      </c>
      <c r="E14" s="25" t="s">
        <v>319</v>
      </c>
      <c r="F14" s="67">
        <v>95000</v>
      </c>
    </row>
    <row r="15" spans="1:6" s="24" customFormat="1" ht="12.75">
      <c r="A15" s="21"/>
      <c r="B15" s="44"/>
      <c r="C15" s="21">
        <v>821000</v>
      </c>
      <c r="D15" s="22">
        <v>2</v>
      </c>
      <c r="E15" s="53" t="s">
        <v>214</v>
      </c>
      <c r="F15" s="65">
        <f>SUM(F16:F18)</f>
        <v>75000</v>
      </c>
    </row>
    <row r="16" spans="1:6" s="28" customFormat="1" ht="12.75" hidden="1">
      <c r="A16" s="25"/>
      <c r="B16" s="45"/>
      <c r="C16" s="25"/>
      <c r="D16" s="26"/>
      <c r="E16" s="25"/>
      <c r="F16" s="67"/>
    </row>
    <row r="17" spans="1:6" s="28" customFormat="1" ht="12.75">
      <c r="A17" s="25"/>
      <c r="B17" s="45" t="s">
        <v>189</v>
      </c>
      <c r="C17" s="25">
        <v>821500</v>
      </c>
      <c r="D17" s="26" t="s">
        <v>54</v>
      </c>
      <c r="E17" s="25" t="s">
        <v>333</v>
      </c>
      <c r="F17" s="67">
        <v>70000</v>
      </c>
    </row>
    <row r="18" spans="1:6" s="28" customFormat="1" ht="12.75">
      <c r="A18" s="25"/>
      <c r="B18" s="45" t="s">
        <v>189</v>
      </c>
      <c r="C18" s="25">
        <v>821500</v>
      </c>
      <c r="D18" s="26" t="s">
        <v>72</v>
      </c>
      <c r="E18" s="25" t="s">
        <v>348</v>
      </c>
      <c r="F18" s="67">
        <v>5000</v>
      </c>
    </row>
    <row r="19" spans="1:6" s="28" customFormat="1" ht="12.75">
      <c r="A19" s="25"/>
      <c r="B19" s="25"/>
      <c r="C19" s="25"/>
      <c r="D19" s="26"/>
      <c r="E19" s="53" t="s">
        <v>396</v>
      </c>
      <c r="F19" s="65">
        <f>SUM(F9+F15)</f>
        <v>190000</v>
      </c>
    </row>
    <row r="20" spans="1:6" s="28" customFormat="1" ht="24">
      <c r="A20" s="10" t="s">
        <v>386</v>
      </c>
      <c r="B20" s="13"/>
      <c r="C20" s="13"/>
      <c r="D20" s="14"/>
      <c r="E20" s="54" t="s">
        <v>430</v>
      </c>
      <c r="F20" s="63"/>
    </row>
    <row r="21" spans="1:6" s="20" customFormat="1" ht="13.5">
      <c r="A21" s="17"/>
      <c r="B21" s="43"/>
      <c r="C21" s="17">
        <v>610000</v>
      </c>
      <c r="D21" s="18">
        <v>1</v>
      </c>
      <c r="E21" s="17" t="s">
        <v>183</v>
      </c>
      <c r="F21" s="64">
        <f>SUM(F22+F30)</f>
        <v>1203000</v>
      </c>
    </row>
    <row r="22" spans="1:6" s="24" customFormat="1" ht="12.75">
      <c r="A22" s="21"/>
      <c r="B22" s="44"/>
      <c r="C22" s="21">
        <v>613000</v>
      </c>
      <c r="D22" s="22" t="s">
        <v>10</v>
      </c>
      <c r="E22" s="21" t="s">
        <v>184</v>
      </c>
      <c r="F22" s="65">
        <f>SUM(F23:F29)</f>
        <v>164000</v>
      </c>
    </row>
    <row r="23" spans="1:6" s="28" customFormat="1" ht="12.75">
      <c r="A23" s="25"/>
      <c r="B23" s="45" t="s">
        <v>189</v>
      </c>
      <c r="C23" s="25">
        <v>613100</v>
      </c>
      <c r="D23" s="26" t="s">
        <v>12</v>
      </c>
      <c r="E23" s="25" t="s">
        <v>186</v>
      </c>
      <c r="F23" s="67">
        <v>1000</v>
      </c>
    </row>
    <row r="24" spans="1:6" s="28" customFormat="1" ht="12.75">
      <c r="A24" s="25"/>
      <c r="B24" s="45" t="s">
        <v>191</v>
      </c>
      <c r="C24" s="25">
        <v>613700</v>
      </c>
      <c r="D24" s="26" t="s">
        <v>20</v>
      </c>
      <c r="E24" s="25" t="s">
        <v>410</v>
      </c>
      <c r="F24" s="67">
        <v>30000</v>
      </c>
    </row>
    <row r="25" spans="1:6" s="28" customFormat="1" ht="12.75">
      <c r="A25" s="25"/>
      <c r="B25" s="45" t="s">
        <v>189</v>
      </c>
      <c r="C25" s="25">
        <v>613800</v>
      </c>
      <c r="D25" s="26" t="s">
        <v>23</v>
      </c>
      <c r="E25" s="25" t="s">
        <v>190</v>
      </c>
      <c r="F25" s="67">
        <v>14000</v>
      </c>
    </row>
    <row r="26" spans="1:6" s="28" customFormat="1" ht="12.75">
      <c r="A26" s="25"/>
      <c r="B26" s="45" t="s">
        <v>206</v>
      </c>
      <c r="C26" s="25">
        <v>613900</v>
      </c>
      <c r="D26" s="26" t="s">
        <v>192</v>
      </c>
      <c r="E26" s="25" t="s">
        <v>220</v>
      </c>
      <c r="F26" s="67">
        <v>70000</v>
      </c>
    </row>
    <row r="27" spans="1:6" s="28" customFormat="1" ht="12.75">
      <c r="A27" s="25"/>
      <c r="B27" s="45" t="s">
        <v>189</v>
      </c>
      <c r="C27" s="25">
        <v>613900</v>
      </c>
      <c r="D27" s="26" t="s">
        <v>193</v>
      </c>
      <c r="E27" s="25" t="s">
        <v>454</v>
      </c>
      <c r="F27" s="67">
        <v>500</v>
      </c>
    </row>
    <row r="28" spans="1:6" s="28" customFormat="1" ht="24">
      <c r="A28" s="25"/>
      <c r="B28" s="45" t="s">
        <v>189</v>
      </c>
      <c r="C28" s="25">
        <v>613900</v>
      </c>
      <c r="D28" s="26" t="s">
        <v>194</v>
      </c>
      <c r="E28" s="86" t="s">
        <v>493</v>
      </c>
      <c r="F28" s="67">
        <v>25000</v>
      </c>
    </row>
    <row r="29" spans="1:6" s="28" customFormat="1" ht="12.75">
      <c r="A29" s="25"/>
      <c r="B29" s="45" t="s">
        <v>189</v>
      </c>
      <c r="C29" s="25">
        <v>613900</v>
      </c>
      <c r="D29" s="26" t="s">
        <v>195</v>
      </c>
      <c r="E29" s="25" t="s">
        <v>187</v>
      </c>
      <c r="F29" s="67">
        <v>23500</v>
      </c>
    </row>
    <row r="30" spans="1:6" s="24" customFormat="1" ht="13.5" customHeight="1">
      <c r="A30" s="21"/>
      <c r="B30" s="44"/>
      <c r="C30" s="21">
        <v>614000</v>
      </c>
      <c r="D30" s="22" t="s">
        <v>29</v>
      </c>
      <c r="E30" s="21" t="s">
        <v>197</v>
      </c>
      <c r="F30" s="65">
        <f>SUM(F31:F39)</f>
        <v>1039000</v>
      </c>
    </row>
    <row r="31" spans="1:6" s="28" customFormat="1" ht="12.75">
      <c r="A31" s="25"/>
      <c r="B31" s="45" t="s">
        <v>198</v>
      </c>
      <c r="C31" s="25">
        <v>614400</v>
      </c>
      <c r="D31" s="26" t="s">
        <v>31</v>
      </c>
      <c r="E31" s="25" t="s">
        <v>200</v>
      </c>
      <c r="F31" s="67">
        <v>10000</v>
      </c>
    </row>
    <row r="32" spans="1:6" s="28" customFormat="1" ht="12.75">
      <c r="A32" s="25"/>
      <c r="B32" s="45" t="s">
        <v>189</v>
      </c>
      <c r="C32" s="25">
        <v>614400</v>
      </c>
      <c r="D32" s="26" t="s">
        <v>199</v>
      </c>
      <c r="E32" s="25" t="s">
        <v>414</v>
      </c>
      <c r="F32" s="67">
        <v>150000</v>
      </c>
    </row>
    <row r="33" spans="1:6" s="28" customFormat="1" ht="12.75">
      <c r="A33" s="25"/>
      <c r="B33" s="45" t="s">
        <v>189</v>
      </c>
      <c r="C33" s="25">
        <v>614400</v>
      </c>
      <c r="D33" s="26" t="s">
        <v>202</v>
      </c>
      <c r="E33" s="25" t="s">
        <v>464</v>
      </c>
      <c r="F33" s="67">
        <v>15000</v>
      </c>
    </row>
    <row r="34" spans="1:6" s="28" customFormat="1" ht="24" customHeight="1">
      <c r="A34" s="25"/>
      <c r="B34" s="45" t="s">
        <v>189</v>
      </c>
      <c r="C34" s="25">
        <v>614400</v>
      </c>
      <c r="D34" s="26" t="s">
        <v>204</v>
      </c>
      <c r="E34" s="86" t="s">
        <v>465</v>
      </c>
      <c r="F34" s="67">
        <v>25000</v>
      </c>
    </row>
    <row r="35" spans="1:6" s="28" customFormat="1" ht="12.75">
      <c r="A35" s="25"/>
      <c r="B35" s="45" t="s">
        <v>201</v>
      </c>
      <c r="C35" s="25">
        <v>614500</v>
      </c>
      <c r="D35" s="26" t="s">
        <v>207</v>
      </c>
      <c r="E35" s="25" t="s">
        <v>203</v>
      </c>
      <c r="F35" s="67">
        <v>550000</v>
      </c>
    </row>
    <row r="36" spans="1:6" s="28" customFormat="1" ht="12.75">
      <c r="A36" s="25"/>
      <c r="B36" s="45" t="s">
        <v>189</v>
      </c>
      <c r="C36" s="25">
        <v>614500</v>
      </c>
      <c r="D36" s="26" t="s">
        <v>210</v>
      </c>
      <c r="E36" s="25" t="s">
        <v>205</v>
      </c>
      <c r="F36" s="67">
        <v>100000</v>
      </c>
    </row>
    <row r="37" spans="1:6" s="28" customFormat="1" ht="12.75">
      <c r="A37" s="25"/>
      <c r="B37" s="45" t="s">
        <v>206</v>
      </c>
      <c r="C37" s="25">
        <v>614800</v>
      </c>
      <c r="D37" s="26" t="s">
        <v>212</v>
      </c>
      <c r="E37" s="25" t="s">
        <v>208</v>
      </c>
      <c r="F37" s="67">
        <v>45000</v>
      </c>
    </row>
    <row r="38" spans="1:6" s="28" customFormat="1" ht="12.75">
      <c r="A38" s="25"/>
      <c r="B38" s="45" t="s">
        <v>209</v>
      </c>
      <c r="C38" s="25">
        <v>614800</v>
      </c>
      <c r="D38" s="26" t="s">
        <v>234</v>
      </c>
      <c r="E38" s="25" t="s">
        <v>211</v>
      </c>
      <c r="F38" s="67">
        <v>114000</v>
      </c>
    </row>
    <row r="39" spans="1:6" s="28" customFormat="1" ht="12.75">
      <c r="A39" s="25"/>
      <c r="B39" s="45" t="s">
        <v>209</v>
      </c>
      <c r="C39" s="25">
        <v>614800</v>
      </c>
      <c r="D39" s="26" t="s">
        <v>235</v>
      </c>
      <c r="E39" s="25" t="s">
        <v>213</v>
      </c>
      <c r="F39" s="67">
        <v>30000</v>
      </c>
    </row>
    <row r="40" spans="1:6" s="28" customFormat="1" ht="12.75">
      <c r="A40" s="25"/>
      <c r="B40" s="45"/>
      <c r="C40" s="25"/>
      <c r="D40" s="26"/>
      <c r="E40" s="53" t="s">
        <v>397</v>
      </c>
      <c r="F40" s="65">
        <f>SUM(F21)</f>
        <v>1203000</v>
      </c>
    </row>
    <row r="41" spans="1:6" s="28" customFormat="1" ht="24">
      <c r="A41" s="10" t="s">
        <v>387</v>
      </c>
      <c r="B41" s="13"/>
      <c r="C41" s="13"/>
      <c r="D41" s="14"/>
      <c r="E41" s="54" t="s">
        <v>431</v>
      </c>
      <c r="F41" s="63"/>
    </row>
    <row r="42" spans="1:6" s="20" customFormat="1" ht="13.5">
      <c r="A42" s="17"/>
      <c r="B42" s="43"/>
      <c r="C42" s="17">
        <v>610000</v>
      </c>
      <c r="D42" s="18">
        <v>1</v>
      </c>
      <c r="E42" s="17" t="s">
        <v>183</v>
      </c>
      <c r="F42" s="64">
        <f>SUM(F43+F48)</f>
        <v>3286000</v>
      </c>
    </row>
    <row r="43" spans="1:6" s="24" customFormat="1" ht="12.75">
      <c r="A43" s="21"/>
      <c r="B43" s="44"/>
      <c r="C43" s="21">
        <v>613000</v>
      </c>
      <c r="D43" s="22" t="s">
        <v>10</v>
      </c>
      <c r="E43" s="21" t="s">
        <v>184</v>
      </c>
      <c r="F43" s="65">
        <f>SUM(F44:F47)</f>
        <v>161000</v>
      </c>
    </row>
    <row r="44" spans="1:6" s="28" customFormat="1" ht="12.75">
      <c r="A44" s="25"/>
      <c r="B44" s="45" t="s">
        <v>189</v>
      </c>
      <c r="C44" s="25">
        <v>613100</v>
      </c>
      <c r="D44" s="26" t="s">
        <v>12</v>
      </c>
      <c r="E44" s="25" t="s">
        <v>186</v>
      </c>
      <c r="F44" s="67">
        <v>1000</v>
      </c>
    </row>
    <row r="45" spans="1:6" s="28" customFormat="1" ht="12.75">
      <c r="A45" s="25"/>
      <c r="B45" s="45" t="s">
        <v>226</v>
      </c>
      <c r="C45" s="25">
        <v>613500</v>
      </c>
      <c r="D45" s="26" t="s">
        <v>20</v>
      </c>
      <c r="E45" s="25" t="s">
        <v>227</v>
      </c>
      <c r="F45" s="67">
        <v>155000</v>
      </c>
    </row>
    <row r="46" spans="1:6" s="28" customFormat="1" ht="12.75">
      <c r="A46" s="25"/>
      <c r="B46" s="45" t="s">
        <v>466</v>
      </c>
      <c r="C46" s="25">
        <v>613900</v>
      </c>
      <c r="D46" s="26" t="s">
        <v>23</v>
      </c>
      <c r="E46" s="25" t="s">
        <v>454</v>
      </c>
      <c r="F46" s="67">
        <v>500</v>
      </c>
    </row>
    <row r="47" spans="1:6" s="28" customFormat="1" ht="12.75">
      <c r="A47" s="25"/>
      <c r="B47" s="45" t="s">
        <v>189</v>
      </c>
      <c r="C47" s="25">
        <v>613900</v>
      </c>
      <c r="D47" s="26" t="s">
        <v>192</v>
      </c>
      <c r="E47" s="25" t="s">
        <v>187</v>
      </c>
      <c r="F47" s="67">
        <v>4500</v>
      </c>
    </row>
    <row r="48" spans="1:6" s="24" customFormat="1" ht="13.5" customHeight="1">
      <c r="A48" s="21"/>
      <c r="B48" s="44"/>
      <c r="C48" s="21">
        <v>614000</v>
      </c>
      <c r="D48" s="22" t="s">
        <v>29</v>
      </c>
      <c r="E48" s="21" t="s">
        <v>197</v>
      </c>
      <c r="F48" s="65">
        <f>SUM(F49:F92)</f>
        <v>3125000</v>
      </c>
    </row>
    <row r="49" spans="1:6" s="28" customFormat="1" ht="12.75">
      <c r="A49" s="25"/>
      <c r="B49" s="45" t="s">
        <v>244</v>
      </c>
      <c r="C49" s="25">
        <v>614100</v>
      </c>
      <c r="D49" s="26" t="s">
        <v>31</v>
      </c>
      <c r="E49" s="25" t="s">
        <v>258</v>
      </c>
      <c r="F49" s="67">
        <v>9000</v>
      </c>
    </row>
    <row r="50" spans="1:6" s="28" customFormat="1" ht="12.75">
      <c r="A50" s="25"/>
      <c r="B50" s="45" t="s">
        <v>229</v>
      </c>
      <c r="C50" s="25">
        <v>614200</v>
      </c>
      <c r="D50" s="26" t="s">
        <v>199</v>
      </c>
      <c r="E50" s="25" t="s">
        <v>318</v>
      </c>
      <c r="F50" s="67">
        <v>120000</v>
      </c>
    </row>
    <row r="51" spans="1:6" s="28" customFormat="1" ht="12.75">
      <c r="A51" s="25"/>
      <c r="B51" s="45" t="s">
        <v>229</v>
      </c>
      <c r="C51" s="25">
        <v>614200</v>
      </c>
      <c r="D51" s="26" t="s">
        <v>202</v>
      </c>
      <c r="E51" s="25" t="s">
        <v>317</v>
      </c>
      <c r="F51" s="67">
        <v>250000</v>
      </c>
    </row>
    <row r="52" spans="1:6" s="28" customFormat="1" ht="12.75">
      <c r="A52" s="25"/>
      <c r="B52" s="45" t="s">
        <v>229</v>
      </c>
      <c r="C52" s="25">
        <v>614200</v>
      </c>
      <c r="D52" s="59" t="s">
        <v>204</v>
      </c>
      <c r="E52" s="25" t="s">
        <v>370</v>
      </c>
      <c r="F52" s="67">
        <v>42000</v>
      </c>
    </row>
    <row r="53" spans="1:6" s="28" customFormat="1" ht="12.75">
      <c r="A53" s="25"/>
      <c r="B53" s="45" t="s">
        <v>230</v>
      </c>
      <c r="C53" s="25">
        <v>614200</v>
      </c>
      <c r="D53" s="26" t="s">
        <v>207</v>
      </c>
      <c r="E53" s="25" t="s">
        <v>315</v>
      </c>
      <c r="F53" s="67">
        <v>32000</v>
      </c>
    </row>
    <row r="54" spans="1:6" s="28" customFormat="1" ht="12.75">
      <c r="A54" s="25"/>
      <c r="B54" s="45" t="s">
        <v>230</v>
      </c>
      <c r="C54" s="25">
        <v>614200</v>
      </c>
      <c r="D54" s="26" t="s">
        <v>210</v>
      </c>
      <c r="E54" s="25" t="s">
        <v>231</v>
      </c>
      <c r="F54" s="67">
        <v>15000</v>
      </c>
    </row>
    <row r="55" spans="1:6" s="28" customFormat="1" ht="12.75">
      <c r="A55" s="25"/>
      <c r="B55" s="45">
        <v>1091</v>
      </c>
      <c r="C55" s="25">
        <v>614200</v>
      </c>
      <c r="D55" s="26" t="s">
        <v>212</v>
      </c>
      <c r="E55" s="25" t="s">
        <v>349</v>
      </c>
      <c r="F55" s="67">
        <v>850000</v>
      </c>
    </row>
    <row r="56" spans="1:6" s="28" customFormat="1" ht="12.75">
      <c r="A56" s="25"/>
      <c r="B56" s="45">
        <v>1091</v>
      </c>
      <c r="C56" s="25">
        <v>614200</v>
      </c>
      <c r="D56" s="26" t="s">
        <v>234</v>
      </c>
      <c r="E56" s="25" t="s">
        <v>232</v>
      </c>
      <c r="F56" s="67">
        <v>2000</v>
      </c>
    </row>
    <row r="57" spans="1:6" s="28" customFormat="1" ht="15" customHeight="1">
      <c r="A57" s="25"/>
      <c r="B57" s="45">
        <v>1091</v>
      </c>
      <c r="C57" s="25">
        <v>614200</v>
      </c>
      <c r="D57" s="26" t="s">
        <v>235</v>
      </c>
      <c r="E57" s="86" t="s">
        <v>494</v>
      </c>
      <c r="F57" s="67">
        <v>20000</v>
      </c>
    </row>
    <row r="58" spans="1:6" s="28" customFormat="1" ht="15" customHeight="1">
      <c r="A58" s="25"/>
      <c r="B58" s="45" t="s">
        <v>196</v>
      </c>
      <c r="C58" s="25">
        <v>614200</v>
      </c>
      <c r="D58" s="26" t="s">
        <v>236</v>
      </c>
      <c r="E58" s="86" t="s">
        <v>495</v>
      </c>
      <c r="F58" s="67">
        <v>10000</v>
      </c>
    </row>
    <row r="59" spans="1:6" s="28" customFormat="1" ht="16.5" customHeight="1">
      <c r="A59" s="25"/>
      <c r="B59" s="45" t="s">
        <v>233</v>
      </c>
      <c r="C59" s="25">
        <v>614200</v>
      </c>
      <c r="D59" s="26" t="s">
        <v>237</v>
      </c>
      <c r="E59" s="86" t="s">
        <v>375</v>
      </c>
      <c r="F59" s="67">
        <v>15000</v>
      </c>
    </row>
    <row r="60" spans="1:6" s="28" customFormat="1" ht="24">
      <c r="A60" s="25"/>
      <c r="B60" s="45">
        <v>1091</v>
      </c>
      <c r="C60" s="25">
        <v>614200</v>
      </c>
      <c r="D60" s="26" t="s">
        <v>238</v>
      </c>
      <c r="E60" s="86" t="s">
        <v>442</v>
      </c>
      <c r="F60" s="67">
        <v>15000</v>
      </c>
    </row>
    <row r="61" spans="1:6" s="28" customFormat="1" ht="12.75">
      <c r="A61" s="25"/>
      <c r="B61" s="45" t="s">
        <v>244</v>
      </c>
      <c r="C61" s="25">
        <v>614300</v>
      </c>
      <c r="D61" s="26" t="s">
        <v>239</v>
      </c>
      <c r="E61" s="25" t="s">
        <v>455</v>
      </c>
      <c r="F61" s="67">
        <v>29000</v>
      </c>
    </row>
    <row r="62" spans="1:6" s="28" customFormat="1" ht="12.75">
      <c r="A62" s="25"/>
      <c r="B62" s="45" t="s">
        <v>244</v>
      </c>
      <c r="C62" s="25">
        <v>614300</v>
      </c>
      <c r="D62" s="26" t="s">
        <v>241</v>
      </c>
      <c r="E62" s="25" t="s">
        <v>456</v>
      </c>
      <c r="F62" s="67">
        <v>29000</v>
      </c>
    </row>
    <row r="63" spans="1:6" s="28" customFormat="1" ht="12.75">
      <c r="A63" s="25"/>
      <c r="B63" s="45" t="s">
        <v>244</v>
      </c>
      <c r="C63" s="25">
        <v>614300</v>
      </c>
      <c r="D63" s="26" t="s">
        <v>243</v>
      </c>
      <c r="E63" s="25" t="s">
        <v>457</v>
      </c>
      <c r="F63" s="67">
        <v>21000</v>
      </c>
    </row>
    <row r="64" spans="1:6" s="28" customFormat="1" ht="12.75">
      <c r="A64" s="25"/>
      <c r="B64" s="45" t="s">
        <v>244</v>
      </c>
      <c r="C64" s="25">
        <v>614300</v>
      </c>
      <c r="D64" s="26" t="s">
        <v>245</v>
      </c>
      <c r="E64" s="25" t="s">
        <v>458</v>
      </c>
      <c r="F64" s="67">
        <v>21000</v>
      </c>
    </row>
    <row r="65" spans="1:6" s="28" customFormat="1" ht="24">
      <c r="A65" s="25"/>
      <c r="B65" s="45" t="s">
        <v>196</v>
      </c>
      <c r="C65" s="25">
        <v>614300</v>
      </c>
      <c r="D65" s="26" t="s">
        <v>246</v>
      </c>
      <c r="E65" s="86" t="s">
        <v>417</v>
      </c>
      <c r="F65" s="67">
        <v>20000</v>
      </c>
    </row>
    <row r="66" spans="1:6" s="28" customFormat="1" ht="12.75">
      <c r="A66" s="25"/>
      <c r="B66" s="45">
        <v>1091</v>
      </c>
      <c r="C66" s="25">
        <v>614300</v>
      </c>
      <c r="D66" s="26" t="s">
        <v>247</v>
      </c>
      <c r="E66" s="25" t="s">
        <v>364</v>
      </c>
      <c r="F66" s="67">
        <v>10000</v>
      </c>
    </row>
    <row r="67" spans="1:6" s="28" customFormat="1" ht="13.5" customHeight="1">
      <c r="A67" s="25"/>
      <c r="B67" s="45">
        <v>1091</v>
      </c>
      <c r="C67" s="25">
        <v>614300</v>
      </c>
      <c r="D67" s="26" t="s">
        <v>379</v>
      </c>
      <c r="E67" s="86" t="s">
        <v>463</v>
      </c>
      <c r="F67" s="67">
        <v>30000</v>
      </c>
    </row>
    <row r="68" spans="1:6" s="28" customFormat="1" ht="13.5" customHeight="1">
      <c r="A68" s="25"/>
      <c r="B68" s="45" t="s">
        <v>196</v>
      </c>
      <c r="C68" s="25">
        <v>614300</v>
      </c>
      <c r="D68" s="26" t="s">
        <v>250</v>
      </c>
      <c r="E68" s="86" t="s">
        <v>467</v>
      </c>
      <c r="F68" s="67">
        <v>140000</v>
      </c>
    </row>
    <row r="69" spans="1:6" s="28" customFormat="1" ht="12" customHeight="1">
      <c r="A69" s="25"/>
      <c r="B69" s="45">
        <v>1091</v>
      </c>
      <c r="C69" s="25">
        <v>614300</v>
      </c>
      <c r="D69" s="26" t="s">
        <v>251</v>
      </c>
      <c r="E69" s="86" t="s">
        <v>443</v>
      </c>
      <c r="F69" s="67">
        <v>5000</v>
      </c>
    </row>
    <row r="70" spans="1:6" s="28" customFormat="1" ht="12.75">
      <c r="A70" s="25"/>
      <c r="B70" s="45" t="s">
        <v>196</v>
      </c>
      <c r="C70" s="25">
        <v>614300</v>
      </c>
      <c r="D70" s="26" t="s">
        <v>252</v>
      </c>
      <c r="E70" s="25" t="s">
        <v>363</v>
      </c>
      <c r="F70" s="67">
        <v>10000</v>
      </c>
    </row>
    <row r="71" spans="1:6" s="28" customFormat="1" ht="12.75">
      <c r="A71" s="25"/>
      <c r="B71" s="46" t="s">
        <v>233</v>
      </c>
      <c r="C71" s="25">
        <v>614300</v>
      </c>
      <c r="D71" s="26" t="s">
        <v>253</v>
      </c>
      <c r="E71" s="25" t="s">
        <v>468</v>
      </c>
      <c r="F71" s="67">
        <v>140000</v>
      </c>
    </row>
    <row r="72" spans="1:6" s="28" customFormat="1" ht="12.75">
      <c r="A72" s="25"/>
      <c r="B72" s="46" t="s">
        <v>233</v>
      </c>
      <c r="C72" s="25">
        <v>614300</v>
      </c>
      <c r="D72" s="26" t="s">
        <v>254</v>
      </c>
      <c r="E72" s="25" t="s">
        <v>459</v>
      </c>
      <c r="F72" s="67">
        <v>163000</v>
      </c>
    </row>
    <row r="73" spans="1:6" s="28" customFormat="1" ht="12.75">
      <c r="A73" s="25"/>
      <c r="B73" s="46" t="s">
        <v>233</v>
      </c>
      <c r="C73" s="25">
        <v>614300</v>
      </c>
      <c r="D73" s="26" t="s">
        <v>255</v>
      </c>
      <c r="E73" s="25" t="s">
        <v>469</v>
      </c>
      <c r="F73" s="67">
        <v>40000</v>
      </c>
    </row>
    <row r="74" spans="1:6" s="28" customFormat="1" ht="12.75">
      <c r="A74" s="25"/>
      <c r="B74" s="45" t="s">
        <v>230</v>
      </c>
      <c r="C74" s="25">
        <v>614300</v>
      </c>
      <c r="D74" s="26" t="s">
        <v>256</v>
      </c>
      <c r="E74" s="25" t="s">
        <v>240</v>
      </c>
      <c r="F74" s="67">
        <v>15000</v>
      </c>
    </row>
    <row r="75" spans="1:6" s="28" customFormat="1" ht="12.75">
      <c r="A75" s="25"/>
      <c r="B75" s="45">
        <v>1091</v>
      </c>
      <c r="C75" s="25">
        <v>614300</v>
      </c>
      <c r="D75" s="26" t="s">
        <v>257</v>
      </c>
      <c r="E75" s="25" t="s">
        <v>358</v>
      </c>
      <c r="F75" s="67">
        <v>5000</v>
      </c>
    </row>
    <row r="76" spans="1:6" s="28" customFormat="1" ht="12.75" hidden="1">
      <c r="A76" s="25"/>
      <c r="B76" s="45"/>
      <c r="C76" s="25"/>
      <c r="D76" s="26"/>
      <c r="E76" s="25" t="s">
        <v>460</v>
      </c>
      <c r="F76" s="67">
        <v>0</v>
      </c>
    </row>
    <row r="77" spans="1:6" s="28" customFormat="1" ht="12.75" hidden="1">
      <c r="A77" s="25"/>
      <c r="B77" s="45"/>
      <c r="C77" s="25"/>
      <c r="D77" s="26"/>
      <c r="E77" s="25" t="s">
        <v>461</v>
      </c>
      <c r="F77" s="67">
        <v>0</v>
      </c>
    </row>
    <row r="78" spans="1:6" s="28" customFormat="1" ht="12.75" hidden="1">
      <c r="A78" s="25"/>
      <c r="B78" s="45"/>
      <c r="C78" s="25"/>
      <c r="D78" s="26"/>
      <c r="E78" s="25" t="s">
        <v>462</v>
      </c>
      <c r="F78" s="67">
        <v>0</v>
      </c>
    </row>
    <row r="79" spans="1:6" s="28" customFormat="1" ht="12.75">
      <c r="A79" s="25"/>
      <c r="B79" s="45" t="s">
        <v>196</v>
      </c>
      <c r="C79" s="25">
        <v>614300</v>
      </c>
      <c r="D79" s="26" t="s">
        <v>380</v>
      </c>
      <c r="E79" s="25" t="s">
        <v>334</v>
      </c>
      <c r="F79" s="67">
        <v>20000</v>
      </c>
    </row>
    <row r="80" spans="1:6" s="28" customFormat="1" ht="12.75">
      <c r="A80" s="25"/>
      <c r="B80" s="45" t="s">
        <v>259</v>
      </c>
      <c r="C80" s="25">
        <v>614300</v>
      </c>
      <c r="D80" s="26" t="s">
        <v>316</v>
      </c>
      <c r="E80" s="25" t="s">
        <v>260</v>
      </c>
      <c r="F80" s="67">
        <v>80000</v>
      </c>
    </row>
    <row r="81" spans="1:6" s="28" customFormat="1" ht="12.75">
      <c r="A81" s="25"/>
      <c r="B81" s="45" t="s">
        <v>249</v>
      </c>
      <c r="C81" s="25">
        <v>614300</v>
      </c>
      <c r="D81" s="26" t="s">
        <v>529</v>
      </c>
      <c r="E81" s="25" t="s">
        <v>307</v>
      </c>
      <c r="F81" s="67">
        <v>9000</v>
      </c>
    </row>
    <row r="82" spans="1:6" s="28" customFormat="1" ht="12.75">
      <c r="A82" s="25"/>
      <c r="B82" s="45">
        <v>1091</v>
      </c>
      <c r="C82" s="25">
        <v>614400</v>
      </c>
      <c r="D82" s="26" t="s">
        <v>362</v>
      </c>
      <c r="E82" s="25" t="s">
        <v>242</v>
      </c>
      <c r="F82" s="67">
        <v>46000</v>
      </c>
    </row>
    <row r="83" spans="1:6" s="28" customFormat="1" ht="12.75" customHeight="1">
      <c r="A83" s="25"/>
      <c r="B83" s="45" t="s">
        <v>185</v>
      </c>
      <c r="C83" s="25">
        <v>614400</v>
      </c>
      <c r="D83" s="26" t="s">
        <v>368</v>
      </c>
      <c r="E83" s="86" t="s">
        <v>441</v>
      </c>
      <c r="F83" s="67">
        <v>10000</v>
      </c>
    </row>
    <row r="84" spans="1:6" s="28" customFormat="1" ht="12.75">
      <c r="A84" s="25"/>
      <c r="B84" s="45" t="s">
        <v>248</v>
      </c>
      <c r="C84" s="25">
        <v>614400</v>
      </c>
      <c r="D84" s="26" t="s">
        <v>373</v>
      </c>
      <c r="E84" s="25" t="s">
        <v>335</v>
      </c>
      <c r="F84" s="67">
        <v>360000</v>
      </c>
    </row>
    <row r="85" spans="1:6" s="28" customFormat="1" ht="12.75">
      <c r="A85" s="25"/>
      <c r="B85" s="45" t="s">
        <v>249</v>
      </c>
      <c r="C85" s="25">
        <v>614400</v>
      </c>
      <c r="D85" s="26" t="s">
        <v>374</v>
      </c>
      <c r="E85" s="25" t="s">
        <v>359</v>
      </c>
      <c r="F85" s="67">
        <v>350000</v>
      </c>
    </row>
    <row r="86" spans="1:6" s="28" customFormat="1" ht="12.75">
      <c r="A86" s="25"/>
      <c r="B86" s="45" t="s">
        <v>249</v>
      </c>
      <c r="C86" s="25">
        <v>614400</v>
      </c>
      <c r="D86" s="26" t="s">
        <v>496</v>
      </c>
      <c r="E86" s="25" t="s">
        <v>336</v>
      </c>
      <c r="F86" s="67">
        <v>32000</v>
      </c>
    </row>
    <row r="87" spans="1:6" s="28" customFormat="1" ht="12.75">
      <c r="A87" s="25"/>
      <c r="B87" s="45" t="s">
        <v>249</v>
      </c>
      <c r="C87" s="25">
        <v>614400</v>
      </c>
      <c r="D87" s="26" t="s">
        <v>497</v>
      </c>
      <c r="E87" s="25" t="s">
        <v>337</v>
      </c>
      <c r="F87" s="67">
        <v>32000</v>
      </c>
    </row>
    <row r="88" spans="1:6" s="28" customFormat="1" ht="12.75">
      <c r="A88" s="25"/>
      <c r="B88" s="45" t="s">
        <v>198</v>
      </c>
      <c r="C88" s="25">
        <v>614400</v>
      </c>
      <c r="D88" s="26" t="s">
        <v>525</v>
      </c>
      <c r="E88" s="25" t="s">
        <v>372</v>
      </c>
      <c r="F88" s="67">
        <v>47000</v>
      </c>
    </row>
    <row r="89" spans="1:6" s="28" customFormat="1" ht="15" customHeight="1">
      <c r="A89" s="25"/>
      <c r="B89" s="45" t="s">
        <v>198</v>
      </c>
      <c r="C89" s="25">
        <v>614400</v>
      </c>
      <c r="D89" s="26" t="s">
        <v>526</v>
      </c>
      <c r="E89" s="86" t="s">
        <v>376</v>
      </c>
      <c r="F89" s="67">
        <v>20000</v>
      </c>
    </row>
    <row r="90" spans="1:6" s="28" customFormat="1" ht="15.75" customHeight="1">
      <c r="A90" s="25"/>
      <c r="B90" s="45" t="s">
        <v>198</v>
      </c>
      <c r="C90" s="25">
        <v>614400</v>
      </c>
      <c r="D90" s="26" t="s">
        <v>527</v>
      </c>
      <c r="E90" s="86" t="s">
        <v>377</v>
      </c>
      <c r="F90" s="67">
        <v>11000</v>
      </c>
    </row>
    <row r="91" spans="1:6" s="28" customFormat="1" ht="24">
      <c r="A91" s="25"/>
      <c r="B91" s="45" t="s">
        <v>198</v>
      </c>
      <c r="C91" s="25">
        <v>614400</v>
      </c>
      <c r="D91" s="26" t="s">
        <v>528</v>
      </c>
      <c r="E91" s="86" t="s">
        <v>537</v>
      </c>
      <c r="F91" s="67">
        <v>20000</v>
      </c>
    </row>
    <row r="92" spans="1:6" s="28" customFormat="1" ht="12.75">
      <c r="A92" s="25"/>
      <c r="B92" s="45" t="s">
        <v>249</v>
      </c>
      <c r="C92" s="25">
        <v>614400</v>
      </c>
      <c r="D92" s="26" t="s">
        <v>498</v>
      </c>
      <c r="E92" s="25" t="s">
        <v>408</v>
      </c>
      <c r="F92" s="67">
        <v>30000</v>
      </c>
    </row>
    <row r="93" spans="1:6" s="28" customFormat="1" ht="12.75">
      <c r="A93" s="25"/>
      <c r="B93" s="45"/>
      <c r="C93" s="25"/>
      <c r="D93" s="26"/>
      <c r="E93" s="53" t="s">
        <v>398</v>
      </c>
      <c r="F93" s="65">
        <f>SUM(F42)</f>
        <v>3286000</v>
      </c>
    </row>
    <row r="94" spans="1:6" s="16" customFormat="1" ht="12.75">
      <c r="A94" s="10" t="s">
        <v>388</v>
      </c>
      <c r="B94" s="13"/>
      <c r="C94" s="13"/>
      <c r="D94" s="13"/>
      <c r="E94" s="13" t="s">
        <v>432</v>
      </c>
      <c r="F94" s="63"/>
    </row>
    <row r="95" spans="1:6" s="20" customFormat="1" ht="13.5">
      <c r="A95" s="17"/>
      <c r="B95" s="17"/>
      <c r="C95" s="17">
        <v>610000</v>
      </c>
      <c r="D95" s="18">
        <v>1</v>
      </c>
      <c r="E95" s="17" t="s">
        <v>183</v>
      </c>
      <c r="F95" s="64">
        <f>SUM(F96+F108)</f>
        <v>750000</v>
      </c>
    </row>
    <row r="96" spans="1:6" s="24" customFormat="1" ht="12.75">
      <c r="A96" s="21"/>
      <c r="B96" s="44"/>
      <c r="C96" s="21">
        <v>613000</v>
      </c>
      <c r="D96" s="22" t="s">
        <v>10</v>
      </c>
      <c r="E96" s="21" t="s">
        <v>184</v>
      </c>
      <c r="F96" s="65">
        <f>SUM(F97:F107)</f>
        <v>595000</v>
      </c>
    </row>
    <row r="97" spans="1:7" s="28" customFormat="1" ht="12.75">
      <c r="A97" s="25"/>
      <c r="B97" s="45" t="s">
        <v>287</v>
      </c>
      <c r="C97" s="25">
        <v>613100</v>
      </c>
      <c r="D97" s="26" t="s">
        <v>12</v>
      </c>
      <c r="E97" s="25" t="s">
        <v>331</v>
      </c>
      <c r="F97" s="67">
        <v>1000</v>
      </c>
    </row>
    <row r="98" spans="1:7" s="28" customFormat="1" ht="15" customHeight="1">
      <c r="A98" s="25"/>
      <c r="B98" s="45" t="s">
        <v>287</v>
      </c>
      <c r="C98" s="25">
        <v>613400</v>
      </c>
      <c r="D98" s="26" t="s">
        <v>20</v>
      </c>
      <c r="E98" s="86" t="s">
        <v>328</v>
      </c>
      <c r="F98" s="67">
        <v>10000</v>
      </c>
      <c r="G98" s="85"/>
    </row>
    <row r="99" spans="1:7" s="28" customFormat="1" ht="13.5" customHeight="1">
      <c r="A99" s="25"/>
      <c r="B99" s="45" t="s">
        <v>287</v>
      </c>
      <c r="C99" s="25">
        <v>613400</v>
      </c>
      <c r="D99" s="26" t="s">
        <v>23</v>
      </c>
      <c r="E99" s="86" t="s">
        <v>326</v>
      </c>
      <c r="F99" s="67">
        <v>7000</v>
      </c>
      <c r="G99" s="85"/>
    </row>
    <row r="100" spans="1:7" s="28" customFormat="1" ht="24">
      <c r="A100" s="25"/>
      <c r="B100" s="45" t="s">
        <v>287</v>
      </c>
      <c r="C100" s="25">
        <v>613700</v>
      </c>
      <c r="D100" s="26" t="s">
        <v>192</v>
      </c>
      <c r="E100" s="86" t="s">
        <v>339</v>
      </c>
      <c r="F100" s="67">
        <v>250000</v>
      </c>
    </row>
    <row r="101" spans="1:7" s="28" customFormat="1" ht="24">
      <c r="A101" s="25"/>
      <c r="B101" s="45" t="s">
        <v>287</v>
      </c>
      <c r="C101" s="25">
        <v>613700</v>
      </c>
      <c r="D101" s="26" t="s">
        <v>193</v>
      </c>
      <c r="E101" s="86" t="s">
        <v>340</v>
      </c>
      <c r="F101" s="67">
        <v>196000</v>
      </c>
      <c r="G101" s="85"/>
    </row>
    <row r="102" spans="1:7" s="28" customFormat="1" ht="16.5" customHeight="1">
      <c r="A102" s="25"/>
      <c r="B102" s="45" t="s">
        <v>287</v>
      </c>
      <c r="C102" s="25">
        <v>613700</v>
      </c>
      <c r="D102" s="26" t="s">
        <v>194</v>
      </c>
      <c r="E102" s="86" t="s">
        <v>400</v>
      </c>
      <c r="F102" s="67">
        <v>20000</v>
      </c>
    </row>
    <row r="103" spans="1:7" s="28" customFormat="1" ht="24">
      <c r="A103" s="25"/>
      <c r="B103" s="45" t="s">
        <v>287</v>
      </c>
      <c r="C103" s="25">
        <v>613700</v>
      </c>
      <c r="D103" s="26" t="s">
        <v>195</v>
      </c>
      <c r="E103" s="86" t="s">
        <v>472</v>
      </c>
      <c r="F103" s="67">
        <v>46000</v>
      </c>
      <c r="G103" s="85"/>
    </row>
    <row r="104" spans="1:7" s="28" customFormat="1" ht="14.25" customHeight="1">
      <c r="A104" s="25"/>
      <c r="B104" s="45" t="s">
        <v>287</v>
      </c>
      <c r="C104" s="25">
        <v>613900</v>
      </c>
      <c r="D104" s="60" t="s">
        <v>342</v>
      </c>
      <c r="E104" s="86" t="s">
        <v>341</v>
      </c>
      <c r="F104" s="67">
        <v>49000</v>
      </c>
    </row>
    <row r="105" spans="1:7" s="28" customFormat="1" ht="13.5" customHeight="1">
      <c r="A105" s="25"/>
      <c r="B105" s="45" t="s">
        <v>287</v>
      </c>
      <c r="C105" s="25">
        <v>613900</v>
      </c>
      <c r="D105" s="26" t="s">
        <v>343</v>
      </c>
      <c r="E105" s="86" t="s">
        <v>470</v>
      </c>
      <c r="F105" s="67">
        <v>10000</v>
      </c>
    </row>
    <row r="106" spans="1:7" s="28" customFormat="1" ht="12.75">
      <c r="A106" s="25"/>
      <c r="B106" s="45"/>
      <c r="C106" s="25">
        <v>613900</v>
      </c>
      <c r="D106" s="26" t="s">
        <v>346</v>
      </c>
      <c r="E106" s="86" t="s">
        <v>471</v>
      </c>
      <c r="F106" s="67">
        <v>500</v>
      </c>
    </row>
    <row r="107" spans="1:7" s="28" customFormat="1" ht="14.25" customHeight="1">
      <c r="A107" s="25"/>
      <c r="B107" s="45" t="s">
        <v>287</v>
      </c>
      <c r="C107" s="25">
        <v>613900</v>
      </c>
      <c r="D107" s="26" t="s">
        <v>383</v>
      </c>
      <c r="E107" s="86" t="s">
        <v>421</v>
      </c>
      <c r="F107" s="67">
        <v>5500</v>
      </c>
    </row>
    <row r="108" spans="1:7" s="24" customFormat="1" ht="12.75">
      <c r="A108" s="21"/>
      <c r="B108" s="44"/>
      <c r="C108" s="21">
        <v>614000</v>
      </c>
      <c r="D108" s="22" t="s">
        <v>29</v>
      </c>
      <c r="E108" s="87" t="s">
        <v>197</v>
      </c>
      <c r="F108" s="65">
        <f>SUM(F109:F120)</f>
        <v>155000</v>
      </c>
    </row>
    <row r="109" spans="1:7" s="28" customFormat="1" ht="26.25" customHeight="1">
      <c r="A109" s="25"/>
      <c r="B109" s="45" t="s">
        <v>287</v>
      </c>
      <c r="C109" s="25">
        <v>614100</v>
      </c>
      <c r="D109" s="26" t="s">
        <v>31</v>
      </c>
      <c r="E109" s="86" t="s">
        <v>499</v>
      </c>
      <c r="F109" s="67">
        <v>16000</v>
      </c>
    </row>
    <row r="110" spans="1:7" s="28" customFormat="1" ht="14.25" customHeight="1">
      <c r="A110" s="25"/>
      <c r="B110" s="45" t="s">
        <v>287</v>
      </c>
      <c r="C110" s="25">
        <v>614200</v>
      </c>
      <c r="D110" s="26" t="s">
        <v>199</v>
      </c>
      <c r="E110" s="86" t="s">
        <v>369</v>
      </c>
      <c r="F110" s="67">
        <v>30000</v>
      </c>
    </row>
    <row r="111" spans="1:7" s="28" customFormat="1" ht="15" customHeight="1">
      <c r="A111" s="25"/>
      <c r="B111" s="45" t="s">
        <v>287</v>
      </c>
      <c r="C111" s="25">
        <v>614300</v>
      </c>
      <c r="D111" s="26" t="s">
        <v>202</v>
      </c>
      <c r="E111" s="86" t="s">
        <v>330</v>
      </c>
      <c r="F111" s="67">
        <v>10000</v>
      </c>
    </row>
    <row r="112" spans="1:7" s="28" customFormat="1" ht="24" hidden="1">
      <c r="A112" s="25"/>
      <c r="B112" s="45"/>
      <c r="C112" s="25">
        <v>614300</v>
      </c>
      <c r="D112" s="26" t="s">
        <v>204</v>
      </c>
      <c r="E112" s="86" t="s">
        <v>451</v>
      </c>
      <c r="F112" s="67">
        <v>0</v>
      </c>
    </row>
    <row r="113" spans="1:6" s="28" customFormat="1" ht="24" hidden="1">
      <c r="A113" s="25"/>
      <c r="B113" s="45"/>
      <c r="C113" s="25">
        <v>614400</v>
      </c>
      <c r="D113" s="26"/>
      <c r="E113" s="86" t="s">
        <v>450</v>
      </c>
      <c r="F113" s="67">
        <v>0</v>
      </c>
    </row>
    <row r="114" spans="1:6" s="28" customFormat="1" ht="24.75" customHeight="1">
      <c r="A114" s="25"/>
      <c r="B114" s="45" t="s">
        <v>287</v>
      </c>
      <c r="C114" s="25">
        <v>614300</v>
      </c>
      <c r="D114" s="26" t="s">
        <v>204</v>
      </c>
      <c r="E114" s="86" t="s">
        <v>521</v>
      </c>
      <c r="F114" s="67">
        <v>13000</v>
      </c>
    </row>
    <row r="115" spans="1:6" s="28" customFormat="1" ht="27.75" customHeight="1">
      <c r="A115" s="25"/>
      <c r="B115" s="45" t="s">
        <v>287</v>
      </c>
      <c r="C115" s="25">
        <v>614300</v>
      </c>
      <c r="D115" s="26" t="s">
        <v>207</v>
      </c>
      <c r="E115" s="86" t="s">
        <v>522</v>
      </c>
      <c r="F115" s="67">
        <v>24000</v>
      </c>
    </row>
    <row r="116" spans="1:6" s="28" customFormat="1" ht="13.5" customHeight="1">
      <c r="A116" s="25"/>
      <c r="B116" s="45" t="s">
        <v>287</v>
      </c>
      <c r="C116" s="25">
        <v>614400</v>
      </c>
      <c r="D116" s="26" t="s">
        <v>210</v>
      </c>
      <c r="E116" s="86" t="s">
        <v>424</v>
      </c>
      <c r="F116" s="67">
        <v>12000</v>
      </c>
    </row>
    <row r="117" spans="1:6" s="28" customFormat="1" ht="24.75" customHeight="1">
      <c r="A117" s="25"/>
      <c r="B117" s="45" t="s">
        <v>287</v>
      </c>
      <c r="C117" s="25">
        <v>614400</v>
      </c>
      <c r="D117" s="26" t="s">
        <v>212</v>
      </c>
      <c r="E117" s="86" t="s">
        <v>520</v>
      </c>
      <c r="F117" s="67">
        <v>5000</v>
      </c>
    </row>
    <row r="118" spans="1:6" s="28" customFormat="1" ht="27.75" customHeight="1">
      <c r="A118" s="25"/>
      <c r="B118" s="45" t="s">
        <v>287</v>
      </c>
      <c r="C118" s="25">
        <v>614400</v>
      </c>
      <c r="D118" s="26" t="s">
        <v>234</v>
      </c>
      <c r="E118" s="86" t="s">
        <v>523</v>
      </c>
      <c r="F118" s="67">
        <v>20000</v>
      </c>
    </row>
    <row r="119" spans="1:6" s="28" customFormat="1" ht="27.75" customHeight="1">
      <c r="A119" s="25"/>
      <c r="B119" s="45" t="s">
        <v>287</v>
      </c>
      <c r="C119" s="25">
        <v>614400</v>
      </c>
      <c r="D119" s="60" t="s">
        <v>235</v>
      </c>
      <c r="E119" s="86" t="s">
        <v>524</v>
      </c>
      <c r="F119" s="67">
        <v>5000</v>
      </c>
    </row>
    <row r="120" spans="1:6" s="28" customFormat="1" ht="12.75">
      <c r="A120" s="25"/>
      <c r="B120" s="45" t="s">
        <v>287</v>
      </c>
      <c r="C120" s="25">
        <v>614500</v>
      </c>
      <c r="D120" s="26" t="s">
        <v>236</v>
      </c>
      <c r="E120" s="86" t="s">
        <v>422</v>
      </c>
      <c r="F120" s="67">
        <v>20000</v>
      </c>
    </row>
    <row r="121" spans="1:6" s="24" customFormat="1" ht="12.75">
      <c r="A121" s="21"/>
      <c r="B121" s="44"/>
      <c r="C121" s="21">
        <v>821000</v>
      </c>
      <c r="D121" s="22">
        <v>2</v>
      </c>
      <c r="E121" s="88" t="s">
        <v>214</v>
      </c>
      <c r="F121" s="65">
        <f>SUM(F122:F124)</f>
        <v>608000</v>
      </c>
    </row>
    <row r="122" spans="1:6" s="28" customFormat="1" ht="12.75">
      <c r="A122" s="25"/>
      <c r="B122" s="45" t="s">
        <v>287</v>
      </c>
      <c r="C122" s="25">
        <v>821300</v>
      </c>
      <c r="D122" s="26" t="s">
        <v>54</v>
      </c>
      <c r="E122" s="86" t="s">
        <v>329</v>
      </c>
      <c r="F122" s="67">
        <v>380000</v>
      </c>
    </row>
    <row r="123" spans="1:6" s="28" customFormat="1" ht="12" customHeight="1">
      <c r="A123" s="25"/>
      <c r="B123" s="45" t="s">
        <v>287</v>
      </c>
      <c r="C123" s="25">
        <v>821300</v>
      </c>
      <c r="D123" s="26" t="s">
        <v>72</v>
      </c>
      <c r="E123" s="86" t="s">
        <v>423</v>
      </c>
      <c r="F123" s="67">
        <v>11000</v>
      </c>
    </row>
    <row r="124" spans="1:6" s="28" customFormat="1" ht="12.75" customHeight="1">
      <c r="A124" s="25"/>
      <c r="B124" s="45" t="s">
        <v>287</v>
      </c>
      <c r="C124" s="25">
        <v>821300</v>
      </c>
      <c r="D124" s="26" t="s">
        <v>82</v>
      </c>
      <c r="E124" s="86" t="s">
        <v>327</v>
      </c>
      <c r="F124" s="67">
        <v>217000</v>
      </c>
    </row>
    <row r="125" spans="1:6" s="28" customFormat="1" ht="12.75">
      <c r="A125" s="25"/>
      <c r="B125" s="25"/>
      <c r="C125" s="25"/>
      <c r="D125" s="26"/>
      <c r="E125" s="53" t="s">
        <v>399</v>
      </c>
      <c r="F125" s="65">
        <f>SUM(F95+F121)</f>
        <v>1358000</v>
      </c>
    </row>
    <row r="126" spans="1:6" s="28" customFormat="1" ht="26.25" customHeight="1">
      <c r="A126" s="10" t="s">
        <v>389</v>
      </c>
      <c r="B126" s="13"/>
      <c r="C126" s="13"/>
      <c r="D126" s="14"/>
      <c r="E126" s="54" t="s">
        <v>433</v>
      </c>
      <c r="F126" s="63"/>
    </row>
    <row r="127" spans="1:6" s="20" customFormat="1" ht="13.5">
      <c r="A127" s="17"/>
      <c r="B127" s="43"/>
      <c r="C127" s="17">
        <v>610000</v>
      </c>
      <c r="D127" s="18">
        <v>1</v>
      </c>
      <c r="E127" s="17" t="s">
        <v>183</v>
      </c>
      <c r="F127" s="64">
        <f>SUM(F128+F144+F149)</f>
        <v>4760184</v>
      </c>
    </row>
    <row r="128" spans="1:6" s="24" customFormat="1" ht="12.75">
      <c r="A128" s="21"/>
      <c r="B128" s="44"/>
      <c r="C128" s="21">
        <v>613000</v>
      </c>
      <c r="D128" s="22" t="s">
        <v>10</v>
      </c>
      <c r="E128" s="21" t="s">
        <v>184</v>
      </c>
      <c r="F128" s="65">
        <f>SUM(F129:F140)</f>
        <v>4036184</v>
      </c>
    </row>
    <row r="129" spans="1:6" s="28" customFormat="1" ht="12.75">
      <c r="A129" s="25"/>
      <c r="B129" s="45" t="s">
        <v>189</v>
      </c>
      <c r="C129" s="25">
        <v>613100</v>
      </c>
      <c r="D129" s="26" t="s">
        <v>12</v>
      </c>
      <c r="E129" s="25" t="s">
        <v>186</v>
      </c>
      <c r="F129" s="67">
        <v>1000</v>
      </c>
    </row>
    <row r="130" spans="1:6" s="28" customFormat="1" ht="12.75">
      <c r="A130" s="25"/>
      <c r="B130" s="45" t="s">
        <v>216</v>
      </c>
      <c r="C130" s="25">
        <v>613200</v>
      </c>
      <c r="D130" s="26" t="s">
        <v>20</v>
      </c>
      <c r="E130" s="25" t="s">
        <v>217</v>
      </c>
      <c r="F130" s="67">
        <v>240000</v>
      </c>
    </row>
    <row r="131" spans="1:6" s="28" customFormat="1" ht="12.75">
      <c r="A131" s="25"/>
      <c r="B131" s="45" t="s">
        <v>218</v>
      </c>
      <c r="C131" s="25">
        <v>613300</v>
      </c>
      <c r="D131" s="26" t="s">
        <v>23</v>
      </c>
      <c r="E131" s="25" t="s">
        <v>360</v>
      </c>
      <c r="F131" s="67">
        <v>1165000</v>
      </c>
    </row>
    <row r="132" spans="1:6" s="28" customFormat="1" ht="12.75">
      <c r="A132" s="25"/>
      <c r="B132" s="45" t="s">
        <v>218</v>
      </c>
      <c r="C132" s="25">
        <v>613300</v>
      </c>
      <c r="D132" s="26" t="s">
        <v>192</v>
      </c>
      <c r="E132" s="25" t="s">
        <v>344</v>
      </c>
      <c r="F132" s="67">
        <v>970000</v>
      </c>
    </row>
    <row r="133" spans="1:6" s="28" customFormat="1" ht="12.75">
      <c r="A133" s="25"/>
      <c r="B133" s="45" t="s">
        <v>219</v>
      </c>
      <c r="C133" s="25">
        <v>613300</v>
      </c>
      <c r="D133" s="26" t="s">
        <v>193</v>
      </c>
      <c r="E133" s="25" t="s">
        <v>415</v>
      </c>
      <c r="F133" s="67">
        <v>285000</v>
      </c>
    </row>
    <row r="134" spans="1:6" s="28" customFormat="1" ht="12.75">
      <c r="A134" s="25"/>
      <c r="B134" s="45" t="s">
        <v>219</v>
      </c>
      <c r="C134" s="25">
        <v>613300</v>
      </c>
      <c r="D134" s="26" t="s">
        <v>194</v>
      </c>
      <c r="E134" s="25" t="s">
        <v>347</v>
      </c>
      <c r="F134" s="67">
        <v>60000</v>
      </c>
    </row>
    <row r="135" spans="1:6" s="28" customFormat="1" ht="15.75" customHeight="1">
      <c r="A135" s="25"/>
      <c r="B135" s="45" t="s">
        <v>371</v>
      </c>
      <c r="C135" s="25">
        <v>613300</v>
      </c>
      <c r="D135" s="26" t="s">
        <v>195</v>
      </c>
      <c r="E135" s="86" t="s">
        <v>411</v>
      </c>
      <c r="F135" s="67">
        <v>320000</v>
      </c>
    </row>
    <row r="136" spans="1:6" s="28" customFormat="1" ht="24">
      <c r="A136" s="25"/>
      <c r="B136" s="45" t="s">
        <v>219</v>
      </c>
      <c r="C136" s="25">
        <v>613300</v>
      </c>
      <c r="D136" s="26" t="s">
        <v>342</v>
      </c>
      <c r="E136" s="86" t="s">
        <v>427</v>
      </c>
      <c r="F136" s="67">
        <v>230000</v>
      </c>
    </row>
    <row r="137" spans="1:6" s="28" customFormat="1" ht="12.75">
      <c r="A137" s="25"/>
      <c r="B137" s="45" t="s">
        <v>191</v>
      </c>
      <c r="C137" s="25">
        <v>613700</v>
      </c>
      <c r="D137" s="60" t="s">
        <v>343</v>
      </c>
      <c r="E137" s="25" t="s">
        <v>345</v>
      </c>
      <c r="F137" s="67">
        <v>655000</v>
      </c>
    </row>
    <row r="138" spans="1:6" s="28" customFormat="1" ht="12.75">
      <c r="A138" s="25"/>
      <c r="B138" s="45" t="s">
        <v>189</v>
      </c>
      <c r="C138" s="25">
        <v>613900</v>
      </c>
      <c r="D138" s="60" t="s">
        <v>346</v>
      </c>
      <c r="E138" s="25" t="s">
        <v>454</v>
      </c>
      <c r="F138" s="67">
        <v>500</v>
      </c>
    </row>
    <row r="139" spans="1:6" s="28" customFormat="1" ht="12.75">
      <c r="A139" s="25"/>
      <c r="B139" s="45" t="s">
        <v>189</v>
      </c>
      <c r="C139" s="25">
        <v>613900</v>
      </c>
      <c r="D139" s="60" t="s">
        <v>383</v>
      </c>
      <c r="E139" s="25" t="s">
        <v>187</v>
      </c>
      <c r="F139" s="67">
        <v>59405</v>
      </c>
    </row>
    <row r="140" spans="1:6" s="28" customFormat="1" ht="12.75">
      <c r="A140" s="25"/>
      <c r="B140" s="45" t="s">
        <v>191</v>
      </c>
      <c r="C140" s="25">
        <v>613900</v>
      </c>
      <c r="D140" s="60" t="s">
        <v>426</v>
      </c>
      <c r="E140" s="25" t="s">
        <v>221</v>
      </c>
      <c r="F140" s="67">
        <v>50279</v>
      </c>
    </row>
    <row r="141" spans="1:6" s="24" customFormat="1" ht="12.75" hidden="1">
      <c r="A141" s="21"/>
      <c r="B141" s="44"/>
      <c r="C141" s="21"/>
      <c r="D141" s="22"/>
      <c r="E141" s="21"/>
      <c r="F141" s="65"/>
    </row>
    <row r="142" spans="1:6" s="28" customFormat="1" ht="12.75" hidden="1">
      <c r="A142" s="25"/>
      <c r="B142" s="45"/>
      <c r="C142" s="25"/>
      <c r="D142" s="26"/>
      <c r="E142" s="25"/>
      <c r="F142" s="67"/>
    </row>
    <row r="143" spans="1:6" s="28" customFormat="1" ht="12.75" hidden="1">
      <c r="A143" s="25"/>
      <c r="B143" s="45"/>
      <c r="C143" s="25"/>
      <c r="D143" s="60"/>
      <c r="E143" s="25"/>
      <c r="F143" s="67"/>
    </row>
    <row r="144" spans="1:6" s="24" customFormat="1" ht="12.75">
      <c r="A144" s="21"/>
      <c r="B144" s="44"/>
      <c r="C144" s="21">
        <v>614000</v>
      </c>
      <c r="D144" s="22" t="s">
        <v>29</v>
      </c>
      <c r="E144" s="21" t="s">
        <v>197</v>
      </c>
      <c r="F144" s="65">
        <f>SUM(F145:F148)</f>
        <v>324000</v>
      </c>
    </row>
    <row r="145" spans="1:6" s="28" customFormat="1" ht="12.75">
      <c r="A145" s="25"/>
      <c r="B145" s="45" t="s">
        <v>244</v>
      </c>
      <c r="C145" s="25">
        <v>614100</v>
      </c>
      <c r="D145" s="26" t="s">
        <v>31</v>
      </c>
      <c r="E145" s="25" t="s">
        <v>357</v>
      </c>
      <c r="F145" s="67">
        <v>104000</v>
      </c>
    </row>
    <row r="146" spans="1:6" s="28" customFormat="1" ht="12.75">
      <c r="A146" s="25"/>
      <c r="B146" s="45" t="s">
        <v>216</v>
      </c>
      <c r="C146" s="25">
        <v>614100</v>
      </c>
      <c r="D146" s="26" t="s">
        <v>199</v>
      </c>
      <c r="E146" s="25" t="s">
        <v>282</v>
      </c>
      <c r="F146" s="67">
        <v>140000</v>
      </c>
    </row>
    <row r="147" spans="1:6" s="28" customFormat="1" ht="12.75">
      <c r="A147" s="25"/>
      <c r="B147" s="45" t="s">
        <v>219</v>
      </c>
      <c r="C147" s="25">
        <v>614400</v>
      </c>
      <c r="D147" s="26" t="s">
        <v>202</v>
      </c>
      <c r="E147" s="25" t="s">
        <v>416</v>
      </c>
      <c r="F147" s="67">
        <v>65000</v>
      </c>
    </row>
    <row r="148" spans="1:6" s="28" customFormat="1" ht="12.75">
      <c r="A148" s="25"/>
      <c r="B148" s="45" t="s">
        <v>198</v>
      </c>
      <c r="C148" s="25">
        <v>614400</v>
      </c>
      <c r="D148" s="26" t="s">
        <v>204</v>
      </c>
      <c r="E148" s="25" t="s">
        <v>425</v>
      </c>
      <c r="F148" s="67">
        <v>15000</v>
      </c>
    </row>
    <row r="149" spans="1:6" s="24" customFormat="1" ht="12.75">
      <c r="A149" s="21"/>
      <c r="B149" s="44"/>
      <c r="C149" s="21">
        <v>61600</v>
      </c>
      <c r="D149" s="22" t="s">
        <v>45</v>
      </c>
      <c r="E149" s="21" t="s">
        <v>222</v>
      </c>
      <c r="F149" s="65">
        <f>SUM(F150)</f>
        <v>400000</v>
      </c>
    </row>
    <row r="150" spans="1:6" s="28" customFormat="1" ht="12.75">
      <c r="A150" s="25"/>
      <c r="B150" s="45" t="s">
        <v>223</v>
      </c>
      <c r="C150" s="25">
        <v>616100</v>
      </c>
      <c r="D150" s="26" t="s">
        <v>47</v>
      </c>
      <c r="E150" s="25" t="s">
        <v>224</v>
      </c>
      <c r="F150" s="67">
        <v>400000</v>
      </c>
    </row>
    <row r="151" spans="1:6" s="24" customFormat="1" ht="12.75">
      <c r="A151" s="21"/>
      <c r="B151" s="44"/>
      <c r="C151" s="21">
        <v>821000</v>
      </c>
      <c r="D151" s="22" t="s">
        <v>309</v>
      </c>
      <c r="E151" s="53" t="s">
        <v>214</v>
      </c>
      <c r="F151" s="65">
        <f>SUM(F152:F159)</f>
        <v>12909516</v>
      </c>
    </row>
    <row r="152" spans="1:6" s="28" customFormat="1" ht="12.75">
      <c r="A152" s="25"/>
      <c r="B152" s="45" t="s">
        <v>189</v>
      </c>
      <c r="C152" s="25">
        <v>821100</v>
      </c>
      <c r="D152" s="26" t="s">
        <v>54</v>
      </c>
      <c r="E152" s="25" t="s">
        <v>325</v>
      </c>
      <c r="F152" s="67">
        <v>5000</v>
      </c>
    </row>
    <row r="153" spans="1:6" s="28" customFormat="1" ht="12.75">
      <c r="A153" s="25"/>
      <c r="B153" s="45" t="s">
        <v>189</v>
      </c>
      <c r="C153" s="25">
        <v>821500</v>
      </c>
      <c r="D153" s="26" t="s">
        <v>72</v>
      </c>
      <c r="E153" s="25" t="s">
        <v>348</v>
      </c>
      <c r="F153" s="67">
        <v>100000</v>
      </c>
    </row>
    <row r="154" spans="1:6" s="28" customFormat="1" ht="12.75">
      <c r="A154" s="25"/>
      <c r="B154" s="45" t="s">
        <v>189</v>
      </c>
      <c r="C154" s="25">
        <v>821600</v>
      </c>
      <c r="D154" s="26" t="s">
        <v>82</v>
      </c>
      <c r="E154" s="25" t="s">
        <v>366</v>
      </c>
      <c r="F154" s="67">
        <v>9885000</v>
      </c>
    </row>
    <row r="155" spans="1:6" s="28" customFormat="1" ht="13.5" customHeight="1">
      <c r="A155" s="25"/>
      <c r="B155" s="45" t="s">
        <v>189</v>
      </c>
      <c r="C155" s="25">
        <v>821600</v>
      </c>
      <c r="D155" s="26" t="s">
        <v>88</v>
      </c>
      <c r="E155" s="86" t="s">
        <v>378</v>
      </c>
      <c r="F155" s="67">
        <v>750000</v>
      </c>
    </row>
    <row r="156" spans="1:6" s="28" customFormat="1" ht="13.5" customHeight="1">
      <c r="A156" s="25"/>
      <c r="B156" s="45" t="s">
        <v>189</v>
      </c>
      <c r="C156" s="25">
        <v>821600</v>
      </c>
      <c r="D156" s="26" t="s">
        <v>94</v>
      </c>
      <c r="E156" s="86" t="s">
        <v>365</v>
      </c>
      <c r="F156" s="67">
        <v>1819516</v>
      </c>
    </row>
    <row r="157" spans="1:6" s="28" customFormat="1" ht="14.25" customHeight="1">
      <c r="A157" s="25"/>
      <c r="B157" s="45" t="s">
        <v>189</v>
      </c>
      <c r="C157" s="25">
        <v>821600</v>
      </c>
      <c r="D157" s="26" t="s">
        <v>121</v>
      </c>
      <c r="E157" s="86" t="s">
        <v>308</v>
      </c>
      <c r="F157" s="67">
        <v>300000</v>
      </c>
    </row>
    <row r="158" spans="1:6" s="28" customFormat="1" ht="12.75">
      <c r="A158" s="25"/>
      <c r="B158" s="45" t="s">
        <v>191</v>
      </c>
      <c r="C158" s="25">
        <v>821600</v>
      </c>
      <c r="D158" s="26" t="s">
        <v>151</v>
      </c>
      <c r="E158" s="25" t="s">
        <v>338</v>
      </c>
      <c r="F158" s="67">
        <v>30000</v>
      </c>
    </row>
    <row r="159" spans="1:6" s="28" customFormat="1" ht="12.75">
      <c r="A159" s="25"/>
      <c r="B159" s="45" t="s">
        <v>215</v>
      </c>
      <c r="C159" s="25">
        <v>821600</v>
      </c>
      <c r="D159" s="26" t="s">
        <v>158</v>
      </c>
      <c r="E159" s="25" t="s">
        <v>332</v>
      </c>
      <c r="F159" s="67">
        <v>20000</v>
      </c>
    </row>
    <row r="160" spans="1:6" s="24" customFormat="1" ht="12.75">
      <c r="A160" s="21"/>
      <c r="B160" s="44" t="s">
        <v>223</v>
      </c>
      <c r="C160" s="21">
        <v>823100</v>
      </c>
      <c r="D160" s="22">
        <v>3</v>
      </c>
      <c r="E160" s="21" t="s">
        <v>225</v>
      </c>
      <c r="F160" s="65">
        <v>1740000</v>
      </c>
    </row>
    <row r="161" spans="1:6" s="28" customFormat="1" ht="12.75">
      <c r="A161" s="25"/>
      <c r="B161" s="45"/>
      <c r="C161" s="25"/>
      <c r="D161" s="26"/>
      <c r="E161" s="53" t="s">
        <v>401</v>
      </c>
      <c r="F161" s="65">
        <f>SUM(F127+F151+F160)</f>
        <v>19409700</v>
      </c>
    </row>
    <row r="162" spans="1:6" s="28" customFormat="1" ht="12.75" hidden="1">
      <c r="A162" s="25"/>
      <c r="B162" s="25"/>
      <c r="C162" s="25"/>
      <c r="D162" s="26"/>
      <c r="E162" s="53"/>
      <c r="F162" s="65"/>
    </row>
    <row r="163" spans="1:6" s="28" customFormat="1" ht="12.75">
      <c r="A163" s="10" t="s">
        <v>390</v>
      </c>
      <c r="B163" s="13"/>
      <c r="C163" s="13"/>
      <c r="D163" s="14"/>
      <c r="E163" s="54" t="s">
        <v>434</v>
      </c>
      <c r="F163" s="63"/>
    </row>
    <row r="164" spans="1:6" s="20" customFormat="1" ht="13.5">
      <c r="A164" s="17"/>
      <c r="B164" s="17"/>
      <c r="C164" s="17">
        <v>610000</v>
      </c>
      <c r="D164" s="18">
        <v>1</v>
      </c>
      <c r="E164" s="17" t="s">
        <v>183</v>
      </c>
      <c r="F164" s="64">
        <f>SUM(F165+F168+F170)</f>
        <v>5217900</v>
      </c>
    </row>
    <row r="165" spans="1:6" s="24" customFormat="1" ht="12.75">
      <c r="A165" s="21"/>
      <c r="B165" s="44"/>
      <c r="C165" s="21">
        <v>611000</v>
      </c>
      <c r="D165" s="22" t="s">
        <v>10</v>
      </c>
      <c r="E165" s="21" t="s">
        <v>261</v>
      </c>
      <c r="F165" s="65">
        <f>SUM(F166+F167)</f>
        <v>4125000</v>
      </c>
    </row>
    <row r="166" spans="1:6" s="28" customFormat="1" ht="12.75">
      <c r="A166" s="25"/>
      <c r="B166" s="45" t="s">
        <v>244</v>
      </c>
      <c r="C166" s="25">
        <v>611100</v>
      </c>
      <c r="D166" s="26" t="s">
        <v>12</v>
      </c>
      <c r="E166" s="25" t="s">
        <v>262</v>
      </c>
      <c r="F166" s="67">
        <v>3645000</v>
      </c>
    </row>
    <row r="167" spans="1:6" s="28" customFormat="1" ht="12.75">
      <c r="A167" s="25"/>
      <c r="B167" s="45" t="s">
        <v>244</v>
      </c>
      <c r="C167" s="25">
        <v>611200</v>
      </c>
      <c r="D167" s="26" t="s">
        <v>20</v>
      </c>
      <c r="E167" s="25" t="s">
        <v>263</v>
      </c>
      <c r="F167" s="67">
        <v>480000</v>
      </c>
    </row>
    <row r="168" spans="1:6" s="24" customFormat="1" ht="12.75">
      <c r="A168" s="21"/>
      <c r="B168" s="44"/>
      <c r="C168" s="21">
        <v>612000</v>
      </c>
      <c r="D168" s="22" t="s">
        <v>29</v>
      </c>
      <c r="E168" s="21" t="s">
        <v>264</v>
      </c>
      <c r="F168" s="65">
        <f>SUM(F169)</f>
        <v>391000</v>
      </c>
    </row>
    <row r="169" spans="1:6" s="28" customFormat="1" ht="12.75">
      <c r="A169" s="25"/>
      <c r="B169" s="45" t="s">
        <v>244</v>
      </c>
      <c r="C169" s="25">
        <v>612100</v>
      </c>
      <c r="D169" s="26" t="s">
        <v>31</v>
      </c>
      <c r="E169" s="25" t="s">
        <v>264</v>
      </c>
      <c r="F169" s="67">
        <v>391000</v>
      </c>
    </row>
    <row r="170" spans="1:6" s="24" customFormat="1" ht="12.75">
      <c r="A170" s="21"/>
      <c r="B170" s="44"/>
      <c r="C170" s="21">
        <v>613000</v>
      </c>
      <c r="D170" s="22" t="s">
        <v>45</v>
      </c>
      <c r="E170" s="21" t="s">
        <v>184</v>
      </c>
      <c r="F170" s="65">
        <f>SUM(F171:F182)</f>
        <v>701900</v>
      </c>
    </row>
    <row r="171" spans="1:6" s="28" customFormat="1" ht="12.75">
      <c r="A171" s="25"/>
      <c r="B171" s="45" t="s">
        <v>265</v>
      </c>
      <c r="C171" s="25">
        <v>613100</v>
      </c>
      <c r="D171" s="26" t="s">
        <v>47</v>
      </c>
      <c r="E171" s="25" t="s">
        <v>186</v>
      </c>
      <c r="F171" s="67">
        <v>1000</v>
      </c>
    </row>
    <row r="172" spans="1:6" s="28" customFormat="1" ht="12.75">
      <c r="A172" s="25"/>
      <c r="B172" s="45" t="s">
        <v>265</v>
      </c>
      <c r="C172" s="25">
        <v>613200</v>
      </c>
      <c r="D172" s="26" t="s">
        <v>50</v>
      </c>
      <c r="E172" s="25" t="s">
        <v>266</v>
      </c>
      <c r="F172" s="67">
        <v>120000</v>
      </c>
    </row>
    <row r="173" spans="1:6" s="28" customFormat="1" ht="12.75">
      <c r="A173" s="25"/>
      <c r="B173" s="45" t="s">
        <v>265</v>
      </c>
      <c r="C173" s="25">
        <v>613300</v>
      </c>
      <c r="D173" s="26" t="s">
        <v>267</v>
      </c>
      <c r="E173" s="25" t="s">
        <v>268</v>
      </c>
      <c r="F173" s="67">
        <v>90000</v>
      </c>
    </row>
    <row r="174" spans="1:6" s="28" customFormat="1" ht="12.75">
      <c r="A174" s="25"/>
      <c r="B174" s="45" t="s">
        <v>265</v>
      </c>
      <c r="C174" s="25">
        <v>613400</v>
      </c>
      <c r="D174" s="26" t="s">
        <v>269</v>
      </c>
      <c r="E174" s="25" t="s">
        <v>270</v>
      </c>
      <c r="F174" s="67">
        <v>60000</v>
      </c>
    </row>
    <row r="175" spans="1:6" s="28" customFormat="1" ht="12.75">
      <c r="A175" s="25"/>
      <c r="B175" s="45" t="s">
        <v>265</v>
      </c>
      <c r="C175" s="25">
        <v>613500</v>
      </c>
      <c r="D175" s="26" t="s">
        <v>271</v>
      </c>
      <c r="E175" s="25" t="s">
        <v>272</v>
      </c>
      <c r="F175" s="67">
        <v>40000</v>
      </c>
    </row>
    <row r="176" spans="1:6" s="28" customFormat="1" ht="12.75">
      <c r="A176" s="25"/>
      <c r="B176" s="45" t="s">
        <v>265</v>
      </c>
      <c r="C176" s="25">
        <v>613700</v>
      </c>
      <c r="D176" s="26" t="s">
        <v>273</v>
      </c>
      <c r="E176" s="25" t="s">
        <v>274</v>
      </c>
      <c r="F176" s="67">
        <v>45900</v>
      </c>
    </row>
    <row r="177" spans="1:6" s="28" customFormat="1" ht="12.75">
      <c r="A177" s="25"/>
      <c r="B177" s="45" t="s">
        <v>265</v>
      </c>
      <c r="C177" s="25">
        <v>613800</v>
      </c>
      <c r="D177" s="26" t="s">
        <v>275</v>
      </c>
      <c r="E177" s="25" t="s">
        <v>276</v>
      </c>
      <c r="F177" s="67">
        <v>22000</v>
      </c>
    </row>
    <row r="178" spans="1:6" s="28" customFormat="1" ht="12.75">
      <c r="A178" s="25"/>
      <c r="B178" s="45" t="s">
        <v>189</v>
      </c>
      <c r="C178" s="25">
        <v>613900</v>
      </c>
      <c r="D178" s="60" t="s">
        <v>277</v>
      </c>
      <c r="E178" s="25" t="s">
        <v>350</v>
      </c>
      <c r="F178" s="67">
        <v>13000</v>
      </c>
    </row>
    <row r="179" spans="1:6" s="28" customFormat="1" ht="12.75">
      <c r="A179" s="25"/>
      <c r="B179" s="45" t="s">
        <v>189</v>
      </c>
      <c r="C179" s="25">
        <v>613900</v>
      </c>
      <c r="D179" s="26" t="s">
        <v>384</v>
      </c>
      <c r="E179" s="25" t="s">
        <v>473</v>
      </c>
      <c r="F179" s="67">
        <v>180000</v>
      </c>
    </row>
    <row r="180" spans="1:6" s="28" customFormat="1" ht="12.75">
      <c r="A180" s="25"/>
      <c r="B180" s="45" t="s">
        <v>189</v>
      </c>
      <c r="C180" s="25">
        <v>613900</v>
      </c>
      <c r="D180" s="26" t="s">
        <v>474</v>
      </c>
      <c r="E180" s="25" t="s">
        <v>454</v>
      </c>
      <c r="F180" s="67">
        <v>500</v>
      </c>
    </row>
    <row r="181" spans="1:6" s="28" customFormat="1" ht="12.75">
      <c r="A181" s="25"/>
      <c r="B181" s="45" t="s">
        <v>265</v>
      </c>
      <c r="C181" s="25">
        <v>613900</v>
      </c>
      <c r="D181" s="26" t="s">
        <v>475</v>
      </c>
      <c r="E181" s="25" t="s">
        <v>187</v>
      </c>
      <c r="F181" s="67">
        <v>129500</v>
      </c>
    </row>
    <row r="182" spans="1:6" s="28" customFormat="1" ht="12.75" hidden="1">
      <c r="A182" s="25"/>
      <c r="B182" s="45"/>
      <c r="C182" s="25"/>
      <c r="D182" s="26"/>
      <c r="E182" s="25"/>
      <c r="F182" s="67"/>
    </row>
    <row r="183" spans="1:6" s="24" customFormat="1" ht="12.75">
      <c r="A183" s="21"/>
      <c r="B183" s="44"/>
      <c r="C183" s="21">
        <v>821000</v>
      </c>
      <c r="D183" s="22">
        <v>2</v>
      </c>
      <c r="E183" s="53" t="s">
        <v>214</v>
      </c>
      <c r="F183" s="65">
        <f>SUM(F184:F186)</f>
        <v>160400</v>
      </c>
    </row>
    <row r="184" spans="1:6" s="28" customFormat="1" ht="12.75">
      <c r="A184" s="25"/>
      <c r="B184" s="45" t="s">
        <v>265</v>
      </c>
      <c r="C184" s="25">
        <v>821300</v>
      </c>
      <c r="D184" s="26" t="s">
        <v>54</v>
      </c>
      <c r="E184" s="25" t="s">
        <v>284</v>
      </c>
      <c r="F184" s="67">
        <v>81000</v>
      </c>
    </row>
    <row r="185" spans="1:6" s="28" customFormat="1" ht="12.75" hidden="1">
      <c r="A185" s="25"/>
      <c r="B185" s="45"/>
      <c r="C185" s="25"/>
      <c r="D185" s="26"/>
      <c r="E185" s="25"/>
      <c r="F185" s="67"/>
    </row>
    <row r="186" spans="1:6" s="28" customFormat="1" ht="12.75">
      <c r="A186" s="25"/>
      <c r="B186" s="45" t="s">
        <v>265</v>
      </c>
      <c r="C186" s="25">
        <v>821600</v>
      </c>
      <c r="D186" s="26" t="s">
        <v>72</v>
      </c>
      <c r="E186" s="25" t="s">
        <v>285</v>
      </c>
      <c r="F186" s="67">
        <v>79400</v>
      </c>
    </row>
    <row r="187" spans="1:6" s="28" customFormat="1" ht="12.75">
      <c r="A187" s="25"/>
      <c r="B187" s="45"/>
      <c r="C187" s="25"/>
      <c r="D187" s="26"/>
      <c r="E187" s="53" t="s">
        <v>402</v>
      </c>
      <c r="F187" s="65">
        <f>SUM(F164+F183)</f>
        <v>5378300</v>
      </c>
    </row>
    <row r="188" spans="1:6" s="16" customFormat="1" ht="12.75">
      <c r="A188" s="10" t="s">
        <v>391</v>
      </c>
      <c r="B188" s="48"/>
      <c r="C188" s="48"/>
      <c r="D188" s="49"/>
      <c r="E188" s="54" t="s">
        <v>435</v>
      </c>
      <c r="F188" s="70"/>
    </row>
    <row r="189" spans="1:6" s="20" customFormat="1" ht="13.5">
      <c r="A189" s="17"/>
      <c r="B189" s="17"/>
      <c r="C189" s="17">
        <v>610000</v>
      </c>
      <c r="D189" s="18">
        <v>1</v>
      </c>
      <c r="E189" s="17" t="s">
        <v>183</v>
      </c>
      <c r="F189" s="64">
        <f>SUM(F190)</f>
        <v>34500</v>
      </c>
    </row>
    <row r="190" spans="1:6" s="24" customFormat="1" ht="12.75">
      <c r="A190" s="21"/>
      <c r="B190" s="44"/>
      <c r="C190" s="21">
        <v>613000</v>
      </c>
      <c r="D190" s="22" t="s">
        <v>10</v>
      </c>
      <c r="E190" s="21" t="s">
        <v>184</v>
      </c>
      <c r="F190" s="65">
        <f>SUM(F191:F193)</f>
        <v>34500</v>
      </c>
    </row>
    <row r="191" spans="1:6" s="28" customFormat="1" ht="12.75">
      <c r="A191" s="25"/>
      <c r="B191" s="45" t="s">
        <v>185</v>
      </c>
      <c r="C191" s="25">
        <v>613100</v>
      </c>
      <c r="D191" s="26" t="s">
        <v>12</v>
      </c>
      <c r="E191" s="25" t="s">
        <v>186</v>
      </c>
      <c r="F191" s="67">
        <v>4500</v>
      </c>
    </row>
    <row r="192" spans="1:6" s="28" customFormat="1" ht="12.75">
      <c r="A192" s="25"/>
      <c r="B192" s="45" t="s">
        <v>185</v>
      </c>
      <c r="C192" s="25">
        <v>613900</v>
      </c>
      <c r="D192" s="26" t="s">
        <v>20</v>
      </c>
      <c r="E192" s="25" t="s">
        <v>454</v>
      </c>
      <c r="F192" s="67">
        <v>15000</v>
      </c>
    </row>
    <row r="193" spans="1:6" s="28" customFormat="1" ht="12.75">
      <c r="A193" s="25"/>
      <c r="B193" s="45" t="s">
        <v>185</v>
      </c>
      <c r="C193" s="25">
        <v>613900</v>
      </c>
      <c r="D193" s="26" t="s">
        <v>23</v>
      </c>
      <c r="E193" s="25" t="s">
        <v>187</v>
      </c>
      <c r="F193" s="67">
        <v>15000</v>
      </c>
    </row>
    <row r="194" spans="1:6" s="24" customFormat="1" ht="12.75">
      <c r="A194" s="21"/>
      <c r="B194" s="44" t="s">
        <v>185</v>
      </c>
      <c r="C194" s="21"/>
      <c r="D194" s="22" t="s">
        <v>309</v>
      </c>
      <c r="E194" s="21" t="s">
        <v>188</v>
      </c>
      <c r="F194" s="65">
        <v>20000</v>
      </c>
    </row>
    <row r="195" spans="1:6" s="28" customFormat="1" ht="12.75">
      <c r="A195" s="25"/>
      <c r="B195" s="25"/>
      <c r="C195" s="25"/>
      <c r="D195" s="26"/>
      <c r="E195" s="53" t="s">
        <v>403</v>
      </c>
      <c r="F195" s="65">
        <f>SUM(F189+F194)</f>
        <v>54500</v>
      </c>
    </row>
    <row r="196" spans="1:6" s="16" customFormat="1" ht="12.75">
      <c r="A196" s="10" t="s">
        <v>392</v>
      </c>
      <c r="B196" s="48"/>
      <c r="C196" s="48"/>
      <c r="D196" s="49"/>
      <c r="E196" s="54" t="s">
        <v>436</v>
      </c>
      <c r="F196" s="70"/>
    </row>
    <row r="197" spans="1:6" s="20" customFormat="1" ht="13.5">
      <c r="A197" s="17"/>
      <c r="B197" s="17"/>
      <c r="C197" s="17">
        <v>610000</v>
      </c>
      <c r="D197" s="18">
        <v>1</v>
      </c>
      <c r="E197" s="17" t="s">
        <v>183</v>
      </c>
      <c r="F197" s="64">
        <f>SUM(F198)</f>
        <v>320000</v>
      </c>
    </row>
    <row r="198" spans="1:6" s="24" customFormat="1" ht="12.75">
      <c r="A198" s="21"/>
      <c r="B198" s="44"/>
      <c r="C198" s="21">
        <v>613000</v>
      </c>
      <c r="D198" s="22" t="s">
        <v>10</v>
      </c>
      <c r="E198" s="21" t="s">
        <v>184</v>
      </c>
      <c r="F198" s="65">
        <f>SUM(F199:F205)</f>
        <v>320000</v>
      </c>
    </row>
    <row r="199" spans="1:6" s="28" customFormat="1" ht="12.75">
      <c r="A199" s="25"/>
      <c r="B199" s="45" t="s">
        <v>185</v>
      </c>
      <c r="C199" s="25">
        <v>613100</v>
      </c>
      <c r="D199" s="26" t="s">
        <v>12</v>
      </c>
      <c r="E199" s="25" t="s">
        <v>186</v>
      </c>
      <c r="F199" s="67">
        <v>1000</v>
      </c>
    </row>
    <row r="200" spans="1:6" s="28" customFormat="1" ht="12.75">
      <c r="A200" s="25"/>
      <c r="B200" s="45" t="s">
        <v>185</v>
      </c>
      <c r="C200" s="25">
        <v>613900</v>
      </c>
      <c r="D200" s="26" t="s">
        <v>20</v>
      </c>
      <c r="E200" s="25" t="s">
        <v>454</v>
      </c>
      <c r="F200" s="67">
        <v>500</v>
      </c>
    </row>
    <row r="201" spans="1:6" s="28" customFormat="1" ht="12.75">
      <c r="A201" s="25"/>
      <c r="B201" s="45" t="s">
        <v>185</v>
      </c>
      <c r="C201" s="25">
        <v>613900</v>
      </c>
      <c r="D201" s="26" t="s">
        <v>23</v>
      </c>
      <c r="E201" s="25" t="s">
        <v>187</v>
      </c>
      <c r="F201" s="67">
        <v>19500</v>
      </c>
    </row>
    <row r="202" spans="1:6" s="28" customFormat="1" ht="12.75">
      <c r="A202" s="25"/>
      <c r="B202" s="45" t="s">
        <v>185</v>
      </c>
      <c r="C202" s="25">
        <v>613900</v>
      </c>
      <c r="D202" s="26" t="s">
        <v>192</v>
      </c>
      <c r="E202" s="25" t="s">
        <v>228</v>
      </c>
      <c r="F202" s="67">
        <v>20000</v>
      </c>
    </row>
    <row r="203" spans="1:6" s="28" customFormat="1" ht="12.75">
      <c r="A203" s="25"/>
      <c r="B203" s="45" t="s">
        <v>244</v>
      </c>
      <c r="C203" s="25">
        <v>613900</v>
      </c>
      <c r="D203" s="26" t="s">
        <v>193</v>
      </c>
      <c r="E203" s="25" t="s">
        <v>476</v>
      </c>
      <c r="F203" s="67">
        <v>152000</v>
      </c>
    </row>
    <row r="204" spans="1:6" s="28" customFormat="1" ht="12.75">
      <c r="A204" s="25"/>
      <c r="B204" s="45" t="s">
        <v>185</v>
      </c>
      <c r="C204" s="25">
        <v>613900</v>
      </c>
      <c r="D204" s="26" t="s">
        <v>194</v>
      </c>
      <c r="E204" s="25" t="s">
        <v>286</v>
      </c>
      <c r="F204" s="67">
        <v>112000</v>
      </c>
    </row>
    <row r="205" spans="1:6" s="28" customFormat="1" ht="12.75">
      <c r="A205" s="25"/>
      <c r="B205" s="45" t="s">
        <v>244</v>
      </c>
      <c r="C205" s="25">
        <v>613900</v>
      </c>
      <c r="D205" s="26" t="s">
        <v>195</v>
      </c>
      <c r="E205" s="25" t="s">
        <v>278</v>
      </c>
      <c r="F205" s="67">
        <v>15000</v>
      </c>
    </row>
    <row r="206" spans="1:6" s="28" customFormat="1" ht="12.75">
      <c r="A206" s="25"/>
      <c r="B206" s="25"/>
      <c r="C206" s="25"/>
      <c r="D206" s="26"/>
      <c r="E206" s="53" t="s">
        <v>404</v>
      </c>
      <c r="F206" s="65">
        <f>SUM(F197)</f>
        <v>320000</v>
      </c>
    </row>
    <row r="207" spans="1:6" s="16" customFormat="1" ht="12.75">
      <c r="A207" s="10" t="s">
        <v>393</v>
      </c>
      <c r="B207" s="48"/>
      <c r="C207" s="48"/>
      <c r="D207" s="49"/>
      <c r="E207" s="54" t="s">
        <v>437</v>
      </c>
      <c r="F207" s="70"/>
    </row>
    <row r="208" spans="1:6" s="20" customFormat="1" ht="13.5">
      <c r="A208" s="17"/>
      <c r="B208" s="17"/>
      <c r="C208" s="17">
        <v>610000</v>
      </c>
      <c r="D208" s="18">
        <v>1</v>
      </c>
      <c r="E208" s="17" t="s">
        <v>183</v>
      </c>
      <c r="F208" s="64">
        <f>SUM(F209)</f>
        <v>4000</v>
      </c>
    </row>
    <row r="209" spans="1:6" s="24" customFormat="1" ht="12.75">
      <c r="A209" s="21"/>
      <c r="B209" s="44"/>
      <c r="C209" s="21">
        <v>613000</v>
      </c>
      <c r="D209" s="22" t="s">
        <v>10</v>
      </c>
      <c r="E209" s="21" t="s">
        <v>184</v>
      </c>
      <c r="F209" s="65">
        <f>SUM(F210:F212)</f>
        <v>4000</v>
      </c>
    </row>
    <row r="210" spans="1:6" s="28" customFormat="1" ht="12.75">
      <c r="A210" s="25"/>
      <c r="B210" s="45" t="s">
        <v>185</v>
      </c>
      <c r="C210" s="25">
        <v>613100</v>
      </c>
      <c r="D210" s="26" t="s">
        <v>12</v>
      </c>
      <c r="E210" s="25" t="s">
        <v>186</v>
      </c>
      <c r="F210" s="67">
        <v>1000</v>
      </c>
    </row>
    <row r="211" spans="1:6" s="28" customFormat="1" ht="12.75">
      <c r="A211" s="25"/>
      <c r="B211" s="45" t="s">
        <v>185</v>
      </c>
      <c r="C211" s="25">
        <v>613900</v>
      </c>
      <c r="D211" s="26" t="s">
        <v>20</v>
      </c>
      <c r="E211" s="25" t="s">
        <v>454</v>
      </c>
      <c r="F211" s="67">
        <v>500</v>
      </c>
    </row>
    <row r="212" spans="1:6" s="28" customFormat="1" ht="12.75">
      <c r="A212" s="25"/>
      <c r="B212" s="45" t="s">
        <v>185</v>
      </c>
      <c r="C212" s="25">
        <v>613900</v>
      </c>
      <c r="D212" s="26" t="s">
        <v>23</v>
      </c>
      <c r="E212" s="25" t="s">
        <v>187</v>
      </c>
      <c r="F212" s="67">
        <v>2500</v>
      </c>
    </row>
    <row r="213" spans="1:6" s="28" customFormat="1" ht="12.75">
      <c r="A213" s="25"/>
      <c r="B213" s="25"/>
      <c r="C213" s="25"/>
      <c r="D213" s="26"/>
      <c r="E213" s="53" t="s">
        <v>405</v>
      </c>
      <c r="F213" s="65">
        <f>SUM(F208)</f>
        <v>4000</v>
      </c>
    </row>
    <row r="214" spans="1:6" s="28" customFormat="1" ht="12.75">
      <c r="A214" s="10" t="s">
        <v>394</v>
      </c>
      <c r="B214" s="13"/>
      <c r="C214" s="13"/>
      <c r="D214" s="14"/>
      <c r="E214" s="13" t="s">
        <v>438</v>
      </c>
      <c r="F214" s="63"/>
    </row>
    <row r="215" spans="1:6" s="20" customFormat="1" ht="13.5">
      <c r="A215" s="17"/>
      <c r="B215" s="17"/>
      <c r="C215" s="17">
        <v>610000</v>
      </c>
      <c r="D215" s="18">
        <v>1</v>
      </c>
      <c r="E215" s="17" t="s">
        <v>183</v>
      </c>
      <c r="F215" s="64">
        <f>SUM(F216)</f>
        <v>4000</v>
      </c>
    </row>
    <row r="216" spans="1:6" s="24" customFormat="1" ht="12.75">
      <c r="A216" s="21"/>
      <c r="B216" s="44"/>
      <c r="C216" s="21">
        <v>613000</v>
      </c>
      <c r="D216" s="22" t="s">
        <v>10</v>
      </c>
      <c r="E216" s="21" t="s">
        <v>184</v>
      </c>
      <c r="F216" s="65">
        <f>SUM(F217:F219)</f>
        <v>4000</v>
      </c>
    </row>
    <row r="217" spans="1:6" s="28" customFormat="1" ht="12.75">
      <c r="A217" s="25"/>
      <c r="B217" s="45" t="s">
        <v>209</v>
      </c>
      <c r="C217" s="25">
        <v>613100</v>
      </c>
      <c r="D217" s="26" t="s">
        <v>12</v>
      </c>
      <c r="E217" s="25" t="s">
        <v>186</v>
      </c>
      <c r="F217" s="67">
        <v>1000</v>
      </c>
    </row>
    <row r="218" spans="1:6" s="28" customFormat="1" ht="12.75">
      <c r="A218" s="25"/>
      <c r="B218" s="45" t="s">
        <v>209</v>
      </c>
      <c r="C218" s="25">
        <v>613900</v>
      </c>
      <c r="D218" s="26" t="s">
        <v>20</v>
      </c>
      <c r="E218" s="25" t="s">
        <v>454</v>
      </c>
      <c r="F218" s="67">
        <v>500</v>
      </c>
    </row>
    <row r="219" spans="1:6" s="28" customFormat="1" ht="12.75">
      <c r="A219" s="25"/>
      <c r="B219" s="45" t="s">
        <v>209</v>
      </c>
      <c r="C219" s="25">
        <v>613900</v>
      </c>
      <c r="D219" s="26" t="s">
        <v>20</v>
      </c>
      <c r="E219" s="25" t="s">
        <v>187</v>
      </c>
      <c r="F219" s="67">
        <v>2500</v>
      </c>
    </row>
    <row r="220" spans="1:6" s="28" customFormat="1" ht="12.75">
      <c r="A220" s="25"/>
      <c r="B220" s="25"/>
      <c r="C220" s="25"/>
      <c r="D220" s="26"/>
      <c r="E220" s="53" t="s">
        <v>406</v>
      </c>
      <c r="F220" s="65">
        <f>SUM(F215)</f>
        <v>4000</v>
      </c>
    </row>
    <row r="221" spans="1:6" s="16" customFormat="1" ht="12.75" customHeight="1">
      <c r="A221" s="47" t="s">
        <v>395</v>
      </c>
      <c r="B221" s="48"/>
      <c r="C221" s="48"/>
      <c r="D221" s="49"/>
      <c r="E221" s="48" t="s">
        <v>439</v>
      </c>
      <c r="F221" s="70"/>
    </row>
    <row r="222" spans="1:6" s="20" customFormat="1" ht="13.5">
      <c r="A222" s="17"/>
      <c r="B222" s="17"/>
      <c r="C222" s="17">
        <v>610000</v>
      </c>
      <c r="D222" s="18">
        <v>1</v>
      </c>
      <c r="E222" s="17" t="s">
        <v>183</v>
      </c>
      <c r="F222" s="64">
        <f>SUM(F223+F226+F228+F238)</f>
        <v>6355500</v>
      </c>
    </row>
    <row r="223" spans="1:6" s="24" customFormat="1" ht="12.75">
      <c r="A223" s="21"/>
      <c r="B223" s="44"/>
      <c r="C223" s="21">
        <v>611000</v>
      </c>
      <c r="D223" s="22" t="s">
        <v>10</v>
      </c>
      <c r="E223" s="21" t="s">
        <v>261</v>
      </c>
      <c r="F223" s="65">
        <f>SUM(F224+F225)</f>
        <v>580000</v>
      </c>
    </row>
    <row r="224" spans="1:6" s="28" customFormat="1" ht="12.75">
      <c r="A224" s="25"/>
      <c r="B224" s="45">
        <v>1091</v>
      </c>
      <c r="C224" s="25">
        <v>611100</v>
      </c>
      <c r="D224" s="26" t="s">
        <v>12</v>
      </c>
      <c r="E224" s="25" t="s">
        <v>262</v>
      </c>
      <c r="F224" s="67">
        <v>505000</v>
      </c>
    </row>
    <row r="225" spans="1:6" s="28" customFormat="1" ht="12.75">
      <c r="A225" s="25"/>
      <c r="B225" s="45">
        <v>1091</v>
      </c>
      <c r="C225" s="25">
        <v>611200</v>
      </c>
      <c r="D225" s="26" t="s">
        <v>20</v>
      </c>
      <c r="E225" s="25" t="s">
        <v>263</v>
      </c>
      <c r="F225" s="67">
        <v>75000</v>
      </c>
    </row>
    <row r="226" spans="1:6" s="24" customFormat="1" ht="12.75">
      <c r="A226" s="21"/>
      <c r="B226" s="44"/>
      <c r="C226" s="21">
        <v>612000</v>
      </c>
      <c r="D226" s="22" t="s">
        <v>29</v>
      </c>
      <c r="E226" s="21" t="s">
        <v>264</v>
      </c>
      <c r="F226" s="65">
        <f>SUM(F227)</f>
        <v>54000</v>
      </c>
    </row>
    <row r="227" spans="1:6" s="28" customFormat="1" ht="12.75">
      <c r="A227" s="25"/>
      <c r="B227" s="45">
        <v>1091</v>
      </c>
      <c r="C227" s="25">
        <v>612100</v>
      </c>
      <c r="D227" s="26" t="s">
        <v>31</v>
      </c>
      <c r="E227" s="25" t="s">
        <v>264</v>
      </c>
      <c r="F227" s="67">
        <v>54000</v>
      </c>
    </row>
    <row r="228" spans="1:6" s="24" customFormat="1" ht="12.75">
      <c r="A228" s="21"/>
      <c r="B228" s="44"/>
      <c r="C228" s="21">
        <v>613000</v>
      </c>
      <c r="D228" s="22" t="s">
        <v>45</v>
      </c>
      <c r="E228" s="21" t="s">
        <v>184</v>
      </c>
      <c r="F228" s="65">
        <f>SUM(F229:F237)</f>
        <v>71500</v>
      </c>
    </row>
    <row r="229" spans="1:6" s="28" customFormat="1" ht="12.75">
      <c r="A229" s="25"/>
      <c r="B229" s="45">
        <v>1091</v>
      </c>
      <c r="C229" s="25">
        <v>613100</v>
      </c>
      <c r="D229" s="26" t="s">
        <v>47</v>
      </c>
      <c r="E229" s="25" t="s">
        <v>186</v>
      </c>
      <c r="F229" s="67">
        <v>1000</v>
      </c>
    </row>
    <row r="230" spans="1:6" s="28" customFormat="1" ht="12.75">
      <c r="A230" s="25"/>
      <c r="B230" s="45">
        <v>1091</v>
      </c>
      <c r="C230" s="25">
        <v>613200</v>
      </c>
      <c r="D230" s="26" t="s">
        <v>50</v>
      </c>
      <c r="E230" s="25" t="s">
        <v>266</v>
      </c>
      <c r="F230" s="67">
        <v>15000</v>
      </c>
    </row>
    <row r="231" spans="1:6" s="28" customFormat="1" ht="12.75">
      <c r="A231" s="25"/>
      <c r="B231" s="45">
        <v>1091</v>
      </c>
      <c r="C231" s="25">
        <v>613300</v>
      </c>
      <c r="D231" s="26" t="s">
        <v>267</v>
      </c>
      <c r="E231" s="25" t="s">
        <v>268</v>
      </c>
      <c r="F231" s="67">
        <v>17000</v>
      </c>
    </row>
    <row r="232" spans="1:6" s="28" customFormat="1" ht="12.75">
      <c r="A232" s="25"/>
      <c r="B232" s="45">
        <v>1091</v>
      </c>
      <c r="C232" s="25">
        <v>613400</v>
      </c>
      <c r="D232" s="26" t="s">
        <v>269</v>
      </c>
      <c r="E232" s="25" t="s">
        <v>270</v>
      </c>
      <c r="F232" s="67">
        <v>10000</v>
      </c>
    </row>
    <row r="233" spans="1:6" s="28" customFormat="1" ht="12.75">
      <c r="A233" s="25"/>
      <c r="B233" s="45">
        <v>1091</v>
      </c>
      <c r="C233" s="25">
        <v>614500</v>
      </c>
      <c r="D233" s="26" t="s">
        <v>271</v>
      </c>
      <c r="E233" s="25" t="s">
        <v>324</v>
      </c>
      <c r="F233" s="67">
        <v>2000</v>
      </c>
    </row>
    <row r="234" spans="1:6" s="28" customFormat="1" ht="12.75">
      <c r="A234" s="25"/>
      <c r="B234" s="45">
        <v>1091</v>
      </c>
      <c r="C234" s="25">
        <v>613700</v>
      </c>
      <c r="D234" s="26" t="s">
        <v>273</v>
      </c>
      <c r="E234" s="25" t="s">
        <v>274</v>
      </c>
      <c r="F234" s="67">
        <v>8000</v>
      </c>
    </row>
    <row r="235" spans="1:6" s="28" customFormat="1" ht="12.75">
      <c r="A235" s="25"/>
      <c r="B235" s="45">
        <v>1091</v>
      </c>
      <c r="C235" s="25">
        <v>613800</v>
      </c>
      <c r="D235" s="26" t="s">
        <v>275</v>
      </c>
      <c r="E235" s="25" t="s">
        <v>288</v>
      </c>
      <c r="F235" s="67">
        <v>7000</v>
      </c>
    </row>
    <row r="236" spans="1:6" s="28" customFormat="1" ht="12.75">
      <c r="A236" s="25"/>
      <c r="B236" s="45">
        <v>1091</v>
      </c>
      <c r="C236" s="25">
        <v>613900</v>
      </c>
      <c r="D236" s="26" t="s">
        <v>342</v>
      </c>
      <c r="E236" s="25" t="s">
        <v>454</v>
      </c>
      <c r="F236" s="67">
        <v>500</v>
      </c>
    </row>
    <row r="237" spans="1:6" s="28" customFormat="1" ht="12.75">
      <c r="A237" s="25"/>
      <c r="B237" s="45">
        <v>1091</v>
      </c>
      <c r="C237" s="25">
        <v>613900</v>
      </c>
      <c r="D237" s="26" t="s">
        <v>384</v>
      </c>
      <c r="E237" s="25" t="s">
        <v>187</v>
      </c>
      <c r="F237" s="67">
        <v>11000</v>
      </c>
    </row>
    <row r="238" spans="1:6" s="24" customFormat="1" ht="12.75">
      <c r="A238" s="21"/>
      <c r="B238" s="44"/>
      <c r="C238" s="21">
        <v>614000</v>
      </c>
      <c r="D238" s="22" t="s">
        <v>279</v>
      </c>
      <c r="E238" s="21" t="s">
        <v>197</v>
      </c>
      <c r="F238" s="65">
        <f>SUM(F239:F244)</f>
        <v>5650000</v>
      </c>
    </row>
    <row r="239" spans="1:6" s="28" customFormat="1" ht="12.75">
      <c r="A239" s="25"/>
      <c r="B239" s="45">
        <v>1091</v>
      </c>
      <c r="C239" s="25">
        <v>614200</v>
      </c>
      <c r="D239" s="26" t="s">
        <v>280</v>
      </c>
      <c r="E239" s="25" t="s">
        <v>354</v>
      </c>
      <c r="F239" s="67">
        <v>170000</v>
      </c>
    </row>
    <row r="240" spans="1:6" s="28" customFormat="1" ht="12.75">
      <c r="A240" s="25"/>
      <c r="B240" s="45">
        <v>1091</v>
      </c>
      <c r="C240" s="25">
        <v>614200</v>
      </c>
      <c r="D240" s="26" t="s">
        <v>281</v>
      </c>
      <c r="E240" s="25" t="s">
        <v>289</v>
      </c>
      <c r="F240" s="67">
        <v>5000000</v>
      </c>
    </row>
    <row r="241" spans="1:6" s="28" customFormat="1" ht="12.75">
      <c r="A241" s="25"/>
      <c r="B241" s="45">
        <v>1091</v>
      </c>
      <c r="C241" s="25">
        <v>614200</v>
      </c>
      <c r="D241" s="26" t="s">
        <v>283</v>
      </c>
      <c r="E241" s="25" t="s">
        <v>452</v>
      </c>
      <c r="F241" s="67">
        <v>300000</v>
      </c>
    </row>
    <row r="242" spans="1:6" s="28" customFormat="1" ht="12.75">
      <c r="A242" s="25"/>
      <c r="B242" s="45">
        <v>1091</v>
      </c>
      <c r="C242" s="25">
        <v>614200</v>
      </c>
      <c r="D242" s="26" t="s">
        <v>294</v>
      </c>
      <c r="E242" s="25" t="s">
        <v>419</v>
      </c>
      <c r="F242" s="67">
        <v>100000</v>
      </c>
    </row>
    <row r="243" spans="1:6" s="28" customFormat="1" ht="12.75">
      <c r="A243" s="25"/>
      <c r="B243" s="45">
        <v>1091</v>
      </c>
      <c r="C243" s="25">
        <v>614200</v>
      </c>
      <c r="D243" s="26" t="s">
        <v>297</v>
      </c>
      <c r="E243" s="25" t="s">
        <v>428</v>
      </c>
      <c r="F243" s="67">
        <v>30000</v>
      </c>
    </row>
    <row r="244" spans="1:6" s="28" customFormat="1" ht="12.75">
      <c r="A244" s="25"/>
      <c r="B244" s="45">
        <v>1091</v>
      </c>
      <c r="C244" s="25">
        <v>614200</v>
      </c>
      <c r="D244" s="26" t="s">
        <v>298</v>
      </c>
      <c r="E244" s="25" t="s">
        <v>420</v>
      </c>
      <c r="F244" s="67">
        <v>50000</v>
      </c>
    </row>
    <row r="245" spans="1:6" s="24" customFormat="1" ht="12.75">
      <c r="A245" s="21"/>
      <c r="B245" s="44"/>
      <c r="C245" s="21">
        <v>821000</v>
      </c>
      <c r="D245" s="22">
        <v>2</v>
      </c>
      <c r="E245" s="53" t="s">
        <v>214</v>
      </c>
      <c r="F245" s="65">
        <f>SUM(F246)</f>
        <v>5000</v>
      </c>
    </row>
    <row r="246" spans="1:6" s="28" customFormat="1" ht="12.75">
      <c r="A246" s="25"/>
      <c r="B246" s="45" t="s">
        <v>265</v>
      </c>
      <c r="C246" s="25">
        <v>821300</v>
      </c>
      <c r="D246" s="26" t="s">
        <v>54</v>
      </c>
      <c r="E246" s="25" t="s">
        <v>284</v>
      </c>
      <c r="F246" s="67">
        <v>5000</v>
      </c>
    </row>
    <row r="247" spans="1:6" s="28" customFormat="1" ht="12.75">
      <c r="A247" s="33"/>
      <c r="B247" s="33"/>
      <c r="C247" s="33"/>
      <c r="D247" s="34"/>
      <c r="E247" s="53" t="s">
        <v>407</v>
      </c>
      <c r="F247" s="71">
        <f>SUM(F222+F245)</f>
        <v>6360500</v>
      </c>
    </row>
    <row r="248" spans="1:6" s="28" customFormat="1" ht="12.75">
      <c r="A248" s="25"/>
      <c r="B248" s="25"/>
      <c r="C248" s="25"/>
      <c r="D248" s="26"/>
      <c r="E248" s="53" t="s">
        <v>290</v>
      </c>
      <c r="F248" s="65">
        <f>SUM(F19+F40+F93+F125+F161+F187+F195+F206+F213+F220+F247)</f>
        <v>37568000</v>
      </c>
    </row>
    <row r="249" spans="1:6" s="28" customFormat="1" ht="12" customHeight="1">
      <c r="A249" s="47"/>
      <c r="B249" s="48"/>
      <c r="C249" s="48"/>
      <c r="D249" s="49"/>
      <c r="E249" s="48" t="s">
        <v>440</v>
      </c>
      <c r="F249" s="70"/>
    </row>
    <row r="250" spans="1:6" s="20" customFormat="1" ht="13.5">
      <c r="A250" s="17">
        <v>610000</v>
      </c>
      <c r="B250" s="17"/>
      <c r="C250" s="17"/>
      <c r="D250" s="18" t="s">
        <v>310</v>
      </c>
      <c r="E250" s="17" t="s">
        <v>183</v>
      </c>
      <c r="F250" s="64">
        <f>SUM(F251+F254+F256+F265+F273)</f>
        <v>22050084</v>
      </c>
    </row>
    <row r="251" spans="1:6" s="24" customFormat="1" ht="12.75">
      <c r="A251" s="21">
        <v>611000</v>
      </c>
      <c r="B251" s="21"/>
      <c r="C251" s="21"/>
      <c r="D251" s="22" t="s">
        <v>10</v>
      </c>
      <c r="E251" s="21" t="s">
        <v>261</v>
      </c>
      <c r="F251" s="65">
        <f>SUM(F252+F253)</f>
        <v>4705000</v>
      </c>
    </row>
    <row r="252" spans="1:6" s="28" customFormat="1" ht="12.75">
      <c r="A252" s="25"/>
      <c r="B252" s="25">
        <v>611100</v>
      </c>
      <c r="C252" s="25"/>
      <c r="D252" s="26" t="s">
        <v>12</v>
      </c>
      <c r="E252" s="25" t="s">
        <v>262</v>
      </c>
      <c r="F252" s="67">
        <f>SUM(F166+F224)</f>
        <v>4150000</v>
      </c>
    </row>
    <row r="253" spans="1:6" s="28" customFormat="1" ht="12.75">
      <c r="A253" s="25"/>
      <c r="B253" s="25">
        <v>611200</v>
      </c>
      <c r="C253" s="25"/>
      <c r="D253" s="26" t="s">
        <v>20</v>
      </c>
      <c r="E253" s="25" t="s">
        <v>263</v>
      </c>
      <c r="F253" s="67">
        <f>SUM(F167+F225)</f>
        <v>555000</v>
      </c>
    </row>
    <row r="254" spans="1:6" s="24" customFormat="1" ht="12.75">
      <c r="A254" s="21">
        <v>612000</v>
      </c>
      <c r="B254" s="21"/>
      <c r="C254" s="21"/>
      <c r="D254" s="22" t="s">
        <v>29</v>
      </c>
      <c r="E254" s="21" t="s">
        <v>264</v>
      </c>
      <c r="F254" s="65">
        <f>SUM(F255)</f>
        <v>445000</v>
      </c>
    </row>
    <row r="255" spans="1:6" s="28" customFormat="1" ht="12.75">
      <c r="A255" s="25"/>
      <c r="B255" s="25">
        <v>612100</v>
      </c>
      <c r="C255" s="25"/>
      <c r="D255" s="26" t="s">
        <v>31</v>
      </c>
      <c r="E255" s="25" t="s">
        <v>264</v>
      </c>
      <c r="F255" s="67">
        <f>SUM(F169+F227)</f>
        <v>445000</v>
      </c>
    </row>
    <row r="256" spans="1:6" s="24" customFormat="1" ht="12.75">
      <c r="A256" s="21">
        <v>613000</v>
      </c>
      <c r="B256" s="21"/>
      <c r="C256" s="21"/>
      <c r="D256" s="22" t="s">
        <v>45</v>
      </c>
      <c r="E256" s="21" t="s">
        <v>184</v>
      </c>
      <c r="F256" s="65">
        <f>SUM(F257:F264)</f>
        <v>6207084</v>
      </c>
    </row>
    <row r="257" spans="1:6" s="28" customFormat="1" ht="12.75">
      <c r="A257" s="25"/>
      <c r="B257" s="25">
        <v>613100</v>
      </c>
      <c r="C257" s="25"/>
      <c r="D257" s="26" t="s">
        <v>47</v>
      </c>
      <c r="E257" s="25" t="s">
        <v>186</v>
      </c>
      <c r="F257" s="67">
        <f>SUM(F11+F23+F44+F97+F129+F171+F191+F199+F210+F217+F229)</f>
        <v>14500</v>
      </c>
    </row>
    <row r="258" spans="1:6" s="28" customFormat="1" ht="12.75">
      <c r="A258" s="25"/>
      <c r="B258" s="25">
        <v>613200</v>
      </c>
      <c r="C258" s="25"/>
      <c r="D258" s="26" t="s">
        <v>50</v>
      </c>
      <c r="E258" s="25" t="s">
        <v>266</v>
      </c>
      <c r="F258" s="67">
        <f>SUM(F130+F172+F230)</f>
        <v>375000</v>
      </c>
    </row>
    <row r="259" spans="1:6" s="28" customFormat="1" ht="12.75">
      <c r="A259" s="25"/>
      <c r="B259" s="25">
        <v>613300</v>
      </c>
      <c r="C259" s="25"/>
      <c r="D259" s="26" t="s">
        <v>267</v>
      </c>
      <c r="E259" s="25" t="s">
        <v>268</v>
      </c>
      <c r="F259" s="67">
        <f>SUM(F131+F132+F133+F134+F135+F136+F173+F231)</f>
        <v>3137000</v>
      </c>
    </row>
    <row r="260" spans="1:6" s="28" customFormat="1" ht="12.75">
      <c r="A260" s="25"/>
      <c r="B260" s="25">
        <v>613400</v>
      </c>
      <c r="C260" s="25"/>
      <c r="D260" s="26" t="s">
        <v>269</v>
      </c>
      <c r="E260" s="25" t="s">
        <v>270</v>
      </c>
      <c r="F260" s="67">
        <f>SUM(F98+F99+F174+F232)</f>
        <v>87000</v>
      </c>
    </row>
    <row r="261" spans="1:6" s="28" customFormat="1" ht="12.75">
      <c r="A261" s="25"/>
      <c r="B261" s="25">
        <v>613500</v>
      </c>
      <c r="C261" s="25"/>
      <c r="D261" s="26" t="s">
        <v>271</v>
      </c>
      <c r="E261" s="25" t="s">
        <v>272</v>
      </c>
      <c r="F261" s="67">
        <f>SUM(F45+F175+F233)</f>
        <v>197000</v>
      </c>
    </row>
    <row r="262" spans="1:6" s="28" customFormat="1" ht="12.75">
      <c r="A262" s="25"/>
      <c r="B262" s="25">
        <v>613700</v>
      </c>
      <c r="C262" s="25"/>
      <c r="D262" s="26" t="s">
        <v>273</v>
      </c>
      <c r="E262" s="25" t="s">
        <v>274</v>
      </c>
      <c r="F262" s="67">
        <f>SUM(F24+F100+F101+F102+F103+F137+F176+F234)</f>
        <v>1250900</v>
      </c>
    </row>
    <row r="263" spans="1:6" s="28" customFormat="1" ht="12.75">
      <c r="A263" s="25"/>
      <c r="B263" s="25">
        <v>613800</v>
      </c>
      <c r="C263" s="25"/>
      <c r="D263" s="26" t="s">
        <v>275</v>
      </c>
      <c r="E263" s="25" t="s">
        <v>190</v>
      </c>
      <c r="F263" s="67">
        <f>SUM(F25+F177+F235)</f>
        <v>43000</v>
      </c>
    </row>
    <row r="264" spans="1:6" s="28" customFormat="1" ht="12.75">
      <c r="A264" s="25"/>
      <c r="B264" s="25">
        <v>613900</v>
      </c>
      <c r="C264" s="25"/>
      <c r="D264" s="26" t="s">
        <v>277</v>
      </c>
      <c r="E264" s="25" t="s">
        <v>187</v>
      </c>
      <c r="F264" s="67">
        <f>SUM(F12+F13+F14+F26+F27+F28+F29+F46+F47+F104+F105+F106+F107+F138+F139+F140+F178+F179+F180+F181+F192+F193+F200+F201+F202+F203+F204+F205+F211+F212+F218+F219+F236+F237)</f>
        <v>1102684</v>
      </c>
    </row>
    <row r="265" spans="1:6" s="24" customFormat="1" ht="12.75">
      <c r="A265" s="21">
        <v>614000</v>
      </c>
      <c r="B265" s="21"/>
      <c r="C265" s="21"/>
      <c r="D265" s="22" t="s">
        <v>279</v>
      </c>
      <c r="E265" s="21" t="s">
        <v>197</v>
      </c>
      <c r="F265" s="65">
        <f>SUM(F266:F272)</f>
        <v>10293000</v>
      </c>
    </row>
    <row r="266" spans="1:6" s="28" customFormat="1" ht="12.75">
      <c r="A266" s="25"/>
      <c r="B266" s="25">
        <v>614100</v>
      </c>
      <c r="C266" s="25"/>
      <c r="D266" s="26" t="s">
        <v>280</v>
      </c>
      <c r="E266" s="25" t="s">
        <v>291</v>
      </c>
      <c r="F266" s="67">
        <f>SUM(F49+F109+F145+F146)</f>
        <v>269000</v>
      </c>
    </row>
    <row r="267" spans="1:6" s="28" customFormat="1" ht="12.75">
      <c r="A267" s="25"/>
      <c r="B267" s="25">
        <v>614200</v>
      </c>
      <c r="C267" s="25"/>
      <c r="D267" s="26" t="s">
        <v>281</v>
      </c>
      <c r="E267" s="25" t="s">
        <v>292</v>
      </c>
      <c r="F267" s="67">
        <f>SUM(F50+F51+F52+F53+F54+F55+F56+F57+F58+F59+F60+F110+F239+F240+F241+F242+F243+F244)</f>
        <v>7051000</v>
      </c>
    </row>
    <row r="268" spans="1:6" s="28" customFormat="1" ht="12.75">
      <c r="A268" s="25"/>
      <c r="B268" s="25">
        <v>614300</v>
      </c>
      <c r="C268" s="25"/>
      <c r="D268" s="26" t="s">
        <v>283</v>
      </c>
      <c r="E268" s="25" t="s">
        <v>293</v>
      </c>
      <c r="F268" s="67">
        <f>SUM(F61+F62+F63+F64+F65+F66+F67+F68+F69+F70+F71+F72+F73+F74+F75+F79+F80+F81+F111+F114+F115)</f>
        <v>834000</v>
      </c>
    </row>
    <row r="269" spans="1:6" s="28" customFormat="1" ht="12.75">
      <c r="A269" s="25"/>
      <c r="B269" s="25">
        <v>614400</v>
      </c>
      <c r="C269" s="25"/>
      <c r="D269" s="26" t="s">
        <v>294</v>
      </c>
      <c r="E269" s="25" t="s">
        <v>295</v>
      </c>
      <c r="F269" s="67">
        <f>SUM(F31+F32+F33+F34+F82+F83+F84+F85+F86+F87+F88+F89+F90+F91+F92+F116+F147+F148+F117+F118+F119)</f>
        <v>1280000</v>
      </c>
    </row>
    <row r="270" spans="1:6" s="28" customFormat="1" ht="12.75">
      <c r="A270" s="25"/>
      <c r="B270" s="26" t="s">
        <v>296</v>
      </c>
      <c r="C270" s="25"/>
      <c r="D270" s="26" t="s">
        <v>297</v>
      </c>
      <c r="E270" s="55" t="s">
        <v>412</v>
      </c>
      <c r="F270" s="67">
        <f>SUM(F35+F36+F120)</f>
        <v>670000</v>
      </c>
    </row>
    <row r="271" spans="1:6" s="28" customFormat="1" ht="12.75">
      <c r="A271" s="25"/>
      <c r="B271" s="25">
        <v>614800</v>
      </c>
      <c r="C271" s="25"/>
      <c r="D271" s="26" t="s">
        <v>298</v>
      </c>
      <c r="E271" s="25" t="s">
        <v>299</v>
      </c>
      <c r="F271" s="67">
        <f>SUM(F38+F39)</f>
        <v>144000</v>
      </c>
    </row>
    <row r="272" spans="1:6" s="28" customFormat="1" ht="12.75">
      <c r="A272" s="25"/>
      <c r="B272" s="25">
        <v>614800</v>
      </c>
      <c r="C272" s="25"/>
      <c r="D272" s="26" t="s">
        <v>300</v>
      </c>
      <c r="E272" s="25" t="s">
        <v>301</v>
      </c>
      <c r="F272" s="67">
        <f>SUM(F37)</f>
        <v>45000</v>
      </c>
    </row>
    <row r="273" spans="1:6" s="24" customFormat="1" ht="12.75">
      <c r="A273" s="21">
        <v>616000</v>
      </c>
      <c r="B273" s="44"/>
      <c r="C273" s="21"/>
      <c r="D273" s="22" t="s">
        <v>302</v>
      </c>
      <c r="E273" s="21" t="s">
        <v>222</v>
      </c>
      <c r="F273" s="65">
        <f>SUM(F274)</f>
        <v>400000</v>
      </c>
    </row>
    <row r="274" spans="1:6" s="28" customFormat="1" ht="12.75">
      <c r="A274" s="25"/>
      <c r="B274" s="45">
        <v>616100</v>
      </c>
      <c r="C274" s="25"/>
      <c r="D274" s="26" t="s">
        <v>303</v>
      </c>
      <c r="E274" s="25" t="s">
        <v>224</v>
      </c>
      <c r="F274" s="67">
        <f>SUM(F150)</f>
        <v>400000</v>
      </c>
    </row>
    <row r="275" spans="1:6" s="24" customFormat="1" ht="12.75">
      <c r="A275" s="21">
        <v>810000</v>
      </c>
      <c r="B275" s="21"/>
      <c r="C275" s="21"/>
      <c r="D275" s="22" t="s">
        <v>309</v>
      </c>
      <c r="E275" s="53" t="s">
        <v>214</v>
      </c>
      <c r="F275" s="65">
        <f>SUM(F276:F279)</f>
        <v>13757916</v>
      </c>
    </row>
    <row r="276" spans="1:6" s="28" customFormat="1" ht="12.75">
      <c r="A276" s="25"/>
      <c r="B276" s="25">
        <v>821100</v>
      </c>
      <c r="C276" s="25"/>
      <c r="D276" s="26" t="s">
        <v>54</v>
      </c>
      <c r="E276" s="25" t="s">
        <v>304</v>
      </c>
      <c r="F276" s="67">
        <f>SUM(F152)</f>
        <v>5000</v>
      </c>
    </row>
    <row r="277" spans="1:6" s="28" customFormat="1" ht="12.75">
      <c r="A277" s="25"/>
      <c r="B277" s="25">
        <v>821300</v>
      </c>
      <c r="C277" s="25"/>
      <c r="D277" s="26" t="s">
        <v>72</v>
      </c>
      <c r="E277" s="25" t="s">
        <v>284</v>
      </c>
      <c r="F277" s="67">
        <f>SUM(F122+F123+F124+F184+F246)</f>
        <v>694000</v>
      </c>
    </row>
    <row r="278" spans="1:6" s="28" customFormat="1" ht="12.75">
      <c r="A278" s="25"/>
      <c r="B278" s="25">
        <v>821500</v>
      </c>
      <c r="C278" s="25"/>
      <c r="D278" s="26" t="s">
        <v>82</v>
      </c>
      <c r="E278" s="25" t="s">
        <v>305</v>
      </c>
      <c r="F278" s="67">
        <f>SUM(F17+F18+F153)</f>
        <v>175000</v>
      </c>
    </row>
    <row r="279" spans="1:6" s="28" customFormat="1" ht="12.75">
      <c r="A279" s="25"/>
      <c r="B279" s="25">
        <v>821600</v>
      </c>
      <c r="C279" s="25"/>
      <c r="D279" s="26" t="s">
        <v>94</v>
      </c>
      <c r="E279" s="25" t="s">
        <v>285</v>
      </c>
      <c r="F279" s="67">
        <f>SUM(F154+F155+F156+F157+F158+F159+F186)</f>
        <v>12883916</v>
      </c>
    </row>
    <row r="280" spans="1:6" s="24" customFormat="1" ht="12.75">
      <c r="A280" s="21"/>
      <c r="B280" s="21"/>
      <c r="C280" s="21"/>
      <c r="D280" s="22" t="s">
        <v>170</v>
      </c>
      <c r="E280" s="53" t="s">
        <v>188</v>
      </c>
      <c r="F280" s="65">
        <f>SUM(F194)</f>
        <v>20000</v>
      </c>
    </row>
    <row r="281" spans="1:6" s="28" customFormat="1" ht="12.75">
      <c r="A281" s="25"/>
      <c r="B281" s="25"/>
      <c r="C281" s="25"/>
      <c r="D281" s="26"/>
      <c r="E281" s="53" t="s">
        <v>290</v>
      </c>
      <c r="F281" s="65">
        <f>SUM(F250+F275+F280)</f>
        <v>35828000</v>
      </c>
    </row>
    <row r="282" spans="1:6" s="24" customFormat="1" ht="12.75">
      <c r="A282" s="21"/>
      <c r="B282" s="21">
        <v>823100</v>
      </c>
      <c r="C282" s="21"/>
      <c r="D282" s="22" t="s">
        <v>311</v>
      </c>
      <c r="E282" s="53" t="s">
        <v>306</v>
      </c>
      <c r="F282" s="65">
        <f>SUM(F160)</f>
        <v>1740000</v>
      </c>
    </row>
    <row r="283" spans="1:6" s="28" customFormat="1" ht="12.75">
      <c r="A283" s="25"/>
      <c r="B283" s="25"/>
      <c r="C283" s="25"/>
      <c r="D283" s="26"/>
      <c r="E283" s="53" t="s">
        <v>382</v>
      </c>
      <c r="F283" s="65">
        <f>SUM(F250+F275+F280+F282)</f>
        <v>37568000</v>
      </c>
    </row>
    <row r="284" spans="1:6" s="50" customFormat="1" ht="12.75">
      <c r="A284" s="37"/>
      <c r="B284" s="37"/>
      <c r="C284" s="37"/>
      <c r="D284" s="38"/>
      <c r="E284" s="37"/>
      <c r="F284" s="39"/>
    </row>
    <row r="285" spans="1:6" s="83" customFormat="1" ht="15.75">
      <c r="A285" s="82"/>
      <c r="B285" s="82"/>
      <c r="C285" s="82"/>
      <c r="D285" s="82"/>
      <c r="E285" s="82" t="s">
        <v>504</v>
      </c>
    </row>
    <row r="286" spans="1:6" s="83" customFormat="1" ht="15.75">
      <c r="A286" s="82"/>
      <c r="B286" s="82"/>
      <c r="C286" s="82"/>
      <c r="D286" s="82"/>
      <c r="E286" s="82" t="s">
        <v>505</v>
      </c>
    </row>
    <row r="287" spans="1:6" s="74" customFormat="1" ht="15.75">
      <c r="A287" s="79"/>
      <c r="B287" s="79"/>
      <c r="C287" s="79"/>
      <c r="D287" s="80"/>
      <c r="E287" s="79"/>
    </row>
    <row r="288" spans="1:6" s="74" customFormat="1" ht="15.75">
      <c r="A288" s="79" t="s">
        <v>514</v>
      </c>
      <c r="B288" s="79"/>
      <c r="C288" s="79"/>
      <c r="D288" s="80"/>
      <c r="E288" s="79"/>
    </row>
    <row r="289" spans="1:5" s="74" customFormat="1" ht="15.75">
      <c r="A289" s="79" t="s">
        <v>506</v>
      </c>
      <c r="B289" s="79"/>
      <c r="C289" s="79"/>
      <c r="D289" s="80"/>
      <c r="E289" s="79"/>
    </row>
    <row r="290" spans="1:5" s="74" customFormat="1" ht="15.75">
      <c r="A290" s="79" t="s">
        <v>516</v>
      </c>
      <c r="B290" s="79"/>
      <c r="C290" s="79"/>
      <c r="D290" s="80"/>
      <c r="E290" s="79"/>
    </row>
    <row r="291" spans="1:5" s="74" customFormat="1" ht="15.75">
      <c r="A291" s="79"/>
      <c r="B291" s="79"/>
      <c r="C291" s="79"/>
      <c r="D291" s="80"/>
      <c r="E291" s="79"/>
    </row>
    <row r="292" spans="1:5" s="74" customFormat="1" ht="15.75">
      <c r="A292" s="79"/>
      <c r="B292" s="79"/>
      <c r="C292" s="79"/>
      <c r="D292" s="80"/>
      <c r="E292" s="82" t="s">
        <v>507</v>
      </c>
    </row>
    <row r="293" spans="1:5" s="74" customFormat="1" ht="15.75">
      <c r="A293" s="79"/>
      <c r="B293" s="79"/>
      <c r="C293" s="79"/>
      <c r="D293" s="80"/>
      <c r="E293" s="82" t="s">
        <v>508</v>
      </c>
    </row>
    <row r="294" spans="1:5" s="74" customFormat="1" ht="15.75">
      <c r="A294" s="79"/>
      <c r="B294" s="79"/>
      <c r="C294" s="79"/>
      <c r="D294" s="80"/>
      <c r="E294" s="82"/>
    </row>
    <row r="295" spans="1:5" s="74" customFormat="1" ht="15.75">
      <c r="A295" s="79" t="s">
        <v>515</v>
      </c>
      <c r="B295" s="79"/>
      <c r="C295" s="79"/>
      <c r="D295" s="80"/>
      <c r="E295" s="79"/>
    </row>
    <row r="296" spans="1:5" s="74" customFormat="1" ht="15.75">
      <c r="A296" s="79"/>
      <c r="B296" s="79"/>
      <c r="C296" s="79"/>
      <c r="D296" s="80"/>
      <c r="E296" s="79"/>
    </row>
    <row r="297" spans="1:5" s="74" customFormat="1" ht="15.75">
      <c r="A297" s="79"/>
      <c r="B297" s="79"/>
      <c r="C297" s="79"/>
      <c r="D297" s="80"/>
      <c r="E297" s="79"/>
    </row>
    <row r="298" spans="1:5" s="74" customFormat="1" ht="15.75">
      <c r="A298" s="79" t="s">
        <v>539</v>
      </c>
      <c r="B298" s="79"/>
      <c r="C298" s="79"/>
      <c r="D298" s="80"/>
      <c r="E298" s="79" t="s">
        <v>509</v>
      </c>
    </row>
    <row r="299" spans="1:5" s="74" customFormat="1" ht="15.75">
      <c r="A299" s="79" t="s">
        <v>510</v>
      </c>
      <c r="B299" s="79" t="s">
        <v>538</v>
      </c>
      <c r="C299" s="79"/>
      <c r="D299" s="80"/>
      <c r="E299" s="79" t="s">
        <v>511</v>
      </c>
    </row>
    <row r="300" spans="1:5" s="74" customFormat="1" ht="15.75">
      <c r="A300" s="79"/>
      <c r="B300" s="79" t="s">
        <v>512</v>
      </c>
      <c r="C300" s="79"/>
      <c r="D300" s="80"/>
      <c r="E300" s="79" t="s">
        <v>513</v>
      </c>
    </row>
  </sheetData>
  <printOptions horizontalCentered="1"/>
  <pageMargins left="0.11811023622047245" right="0.11811023622047245" top="0.6692913385826772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2023-12-29T06:41:15Z</cp:lastPrinted>
  <dcterms:created xsi:type="dcterms:W3CDTF">2016-11-03T07:20:33Z</dcterms:created>
  <dcterms:modified xsi:type="dcterms:W3CDTF">2023-12-29T06:45:40Z</dcterms:modified>
</cp:coreProperties>
</file>