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90" windowHeight="11760" activeTab="2"/>
  </bookViews>
  <sheets>
    <sheet name="naslovna strana " sheetId="7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'(izdaci)'!$5:$6</definedName>
    <definedName name="_xlnm.Print_Titles" localSheetId="1">'(prihodi)'!$2:$5</definedName>
  </definedNames>
  <calcPr calcId="124519"/>
</workbook>
</file>

<file path=xl/calcChain.xml><?xml version="1.0" encoding="utf-8"?>
<calcChain xmlns="http://schemas.openxmlformats.org/spreadsheetml/2006/main">
  <c r="F99" i="4"/>
  <c r="F95"/>
  <c r="F94"/>
  <c r="F93" s="1"/>
  <c r="F91"/>
  <c r="F90"/>
  <c r="F88"/>
  <c r="F87"/>
  <c r="F84"/>
  <c r="F83" s="1"/>
  <c r="F78"/>
  <c r="F76"/>
  <c r="F72"/>
  <c r="F68"/>
  <c r="F67"/>
  <c r="F64"/>
  <c r="F62"/>
  <c r="F60"/>
  <c r="F54"/>
  <c r="F53" s="1"/>
  <c r="F51"/>
  <c r="F50" s="1"/>
  <c r="F48"/>
  <c r="F47" s="1"/>
  <c r="F45"/>
  <c r="F43"/>
  <c r="F42"/>
  <c r="F40"/>
  <c r="F35"/>
  <c r="F33"/>
  <c r="F32"/>
  <c r="F29"/>
  <c r="F27"/>
  <c r="F26"/>
  <c r="F19"/>
  <c r="F18"/>
  <c r="F15"/>
  <c r="F13"/>
  <c r="F9"/>
  <c r="F8"/>
  <c r="F7" s="1"/>
  <c r="F98" l="1"/>
  <c r="F103" s="1"/>
  <c r="F31"/>
  <c r="H97" l="1"/>
  <c r="H96"/>
  <c r="H92"/>
  <c r="H91"/>
  <c r="H90"/>
  <c r="H89"/>
  <c r="H88"/>
  <c r="H87"/>
  <c r="H86"/>
  <c r="H85"/>
  <c r="H82"/>
  <c r="H81"/>
  <c r="H80"/>
  <c r="H79"/>
  <c r="H78"/>
  <c r="H77"/>
  <c r="H76"/>
  <c r="H75"/>
  <c r="H74"/>
  <c r="H73"/>
  <c r="H71"/>
  <c r="H70"/>
  <c r="H69"/>
  <c r="H68"/>
  <c r="H66"/>
  <c r="H65"/>
  <c r="H64"/>
  <c r="H63"/>
  <c r="H62"/>
  <c r="H61"/>
  <c r="H60"/>
  <c r="H59"/>
  <c r="H58"/>
  <c r="H57"/>
  <c r="H56"/>
  <c r="H55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0"/>
  <c r="H28"/>
  <c r="H27"/>
  <c r="H25"/>
  <c r="H24"/>
  <c r="H23"/>
  <c r="H22"/>
  <c r="H21"/>
  <c r="H20"/>
  <c r="H17"/>
  <c r="H16"/>
  <c r="H15"/>
  <c r="H14"/>
  <c r="H13"/>
  <c r="H12"/>
  <c r="H11"/>
  <c r="H10"/>
  <c r="H9"/>
  <c r="H8"/>
  <c r="H99"/>
  <c r="I218" i="5"/>
  <c r="I216"/>
  <c r="I215"/>
  <c r="I214"/>
  <c r="I213"/>
  <c r="I212"/>
  <c r="I210"/>
  <c r="I208"/>
  <c r="I207"/>
  <c r="I206"/>
  <c r="I205"/>
  <c r="I204"/>
  <c r="I203"/>
  <c r="I202"/>
  <c r="I200"/>
  <c r="I199"/>
  <c r="I198"/>
  <c r="I197"/>
  <c r="I196"/>
  <c r="I195"/>
  <c r="I194"/>
  <c r="I193"/>
  <c r="I191"/>
  <c r="I189"/>
  <c r="I188"/>
  <c r="I182"/>
  <c r="I181"/>
  <c r="I179"/>
  <c r="I178"/>
  <c r="I177"/>
  <c r="I176"/>
  <c r="I175"/>
  <c r="I174"/>
  <c r="I173"/>
  <c r="I172"/>
  <c r="I170"/>
  <c r="I168"/>
  <c r="I167"/>
  <c r="I162"/>
  <c r="I161"/>
  <c r="I156"/>
  <c r="I155"/>
  <c r="I153"/>
  <c r="I151"/>
  <c r="I150"/>
  <c r="I149"/>
  <c r="I148"/>
  <c r="I147"/>
  <c r="I146"/>
  <c r="I145"/>
  <c r="I140"/>
  <c r="I138"/>
  <c r="I137"/>
  <c r="I136"/>
  <c r="I135"/>
  <c r="I134"/>
  <c r="I133"/>
  <c r="I128"/>
  <c r="I126"/>
  <c r="I124"/>
  <c r="I123"/>
  <c r="I122"/>
  <c r="I121"/>
  <c r="I120"/>
  <c r="I119"/>
  <c r="I118"/>
  <c r="I117"/>
  <c r="I116"/>
  <c r="I114"/>
  <c r="I113"/>
  <c r="I112"/>
  <c r="I111"/>
  <c r="I110"/>
  <c r="I109"/>
  <c r="I108"/>
  <c r="I107"/>
  <c r="I106"/>
  <c r="I105"/>
  <c r="I103"/>
  <c r="I101"/>
  <c r="I100"/>
  <c r="I95"/>
  <c r="I94"/>
  <c r="I92"/>
  <c r="I91"/>
  <c r="I90"/>
  <c r="I89"/>
  <c r="I84"/>
  <c r="I83"/>
  <c r="I82"/>
  <c r="I81"/>
  <c r="I80"/>
  <c r="I78"/>
  <c r="I77"/>
  <c r="I76"/>
  <c r="I74"/>
  <c r="I72"/>
  <c r="I71"/>
  <c r="I68"/>
  <c r="I67"/>
  <c r="I66"/>
  <c r="I65"/>
  <c r="I63"/>
  <c r="I62"/>
  <c r="I61"/>
  <c r="I60"/>
  <c r="I59"/>
  <c r="I54"/>
  <c r="I53"/>
  <c r="I52"/>
  <c r="I51"/>
  <c r="I50"/>
  <c r="I49"/>
  <c r="I48"/>
  <c r="I46"/>
  <c r="I45"/>
  <c r="I44"/>
  <c r="I43"/>
  <c r="I42"/>
  <c r="I41"/>
  <c r="I40"/>
  <c r="I39"/>
  <c r="I38"/>
  <c r="I37"/>
  <c r="I36"/>
  <c r="I35"/>
  <c r="I34"/>
  <c r="I33"/>
  <c r="I32"/>
  <c r="I31"/>
  <c r="I30"/>
  <c r="I28"/>
  <c r="I27"/>
  <c r="I26"/>
  <c r="I25"/>
  <c r="I24"/>
  <c r="I23"/>
  <c r="I21"/>
  <c r="I20"/>
  <c r="I19"/>
  <c r="I18"/>
  <c r="I17"/>
  <c r="I12"/>
  <c r="I11"/>
  <c r="I10"/>
  <c r="H211"/>
  <c r="H209"/>
  <c r="H201"/>
  <c r="H192"/>
  <c r="H190"/>
  <c r="H187"/>
  <c r="H180"/>
  <c r="H171"/>
  <c r="H169"/>
  <c r="H166"/>
  <c r="H160"/>
  <c r="H159" s="1"/>
  <c r="H163" s="1"/>
  <c r="H154"/>
  <c r="H152"/>
  <c r="H144"/>
  <c r="H139"/>
  <c r="H132"/>
  <c r="H125"/>
  <c r="H115"/>
  <c r="H104"/>
  <c r="H102"/>
  <c r="H99"/>
  <c r="H93"/>
  <c r="H88"/>
  <c r="H75"/>
  <c r="H73"/>
  <c r="H69"/>
  <c r="H58"/>
  <c r="H22"/>
  <c r="H16"/>
  <c r="H9"/>
  <c r="H8" s="1"/>
  <c r="H13" s="1"/>
  <c r="G75"/>
  <c r="G95" i="4"/>
  <c r="G94" s="1"/>
  <c r="G93" s="1"/>
  <c r="H93" s="1"/>
  <c r="G76"/>
  <c r="G69" i="5"/>
  <c r="G154"/>
  <c r="I154" s="1"/>
  <c r="G211"/>
  <c r="G209"/>
  <c r="G201"/>
  <c r="G192"/>
  <c r="G190"/>
  <c r="G187"/>
  <c r="G180"/>
  <c r="G171"/>
  <c r="G169"/>
  <c r="G166"/>
  <c r="G160"/>
  <c r="G159" s="1"/>
  <c r="G163" s="1"/>
  <c r="G152"/>
  <c r="G144"/>
  <c r="G139"/>
  <c r="G132"/>
  <c r="I132" s="1"/>
  <c r="G125"/>
  <c r="G115"/>
  <c r="I115" s="1"/>
  <c r="G104"/>
  <c r="G102"/>
  <c r="I102" s="1"/>
  <c r="G99"/>
  <c r="G93"/>
  <c r="G88"/>
  <c r="G87" s="1"/>
  <c r="G73"/>
  <c r="G58"/>
  <c r="G22"/>
  <c r="I22" s="1"/>
  <c r="G16"/>
  <c r="G9"/>
  <c r="G8" s="1"/>
  <c r="G13" s="1"/>
  <c r="I13" s="1"/>
  <c r="G99" i="4"/>
  <c r="G91"/>
  <c r="G90" s="1"/>
  <c r="G88"/>
  <c r="G87" s="1"/>
  <c r="G84"/>
  <c r="G83" s="1"/>
  <c r="H83" s="1"/>
  <c r="G78"/>
  <c r="G72"/>
  <c r="H72" s="1"/>
  <c r="G68"/>
  <c r="G64"/>
  <c r="G62"/>
  <c r="G60"/>
  <c r="G54"/>
  <c r="H54" s="1"/>
  <c r="G51"/>
  <c r="G50" s="1"/>
  <c r="G48"/>
  <c r="G47" s="1"/>
  <c r="G45"/>
  <c r="G43"/>
  <c r="G40"/>
  <c r="G35"/>
  <c r="G33"/>
  <c r="G29"/>
  <c r="H29" s="1"/>
  <c r="G27"/>
  <c r="G19"/>
  <c r="G18" s="1"/>
  <c r="H18" s="1"/>
  <c r="G15"/>
  <c r="G13"/>
  <c r="G9"/>
  <c r="F69" i="5"/>
  <c r="I169" l="1"/>
  <c r="H95" i="4"/>
  <c r="H94"/>
  <c r="H84"/>
  <c r="H19"/>
  <c r="H186" i="5"/>
  <c r="H217" s="1"/>
  <c r="I88"/>
  <c r="H165"/>
  <c r="H183" s="1"/>
  <c r="I69"/>
  <c r="I187"/>
  <c r="I209"/>
  <c r="I75"/>
  <c r="I16"/>
  <c r="I58"/>
  <c r="I73"/>
  <c r="H87"/>
  <c r="H96" s="1"/>
  <c r="I93"/>
  <c r="I180"/>
  <c r="I192"/>
  <c r="I99"/>
  <c r="I104"/>
  <c r="I125"/>
  <c r="I139"/>
  <c r="I152"/>
  <c r="I163"/>
  <c r="I171"/>
  <c r="I190"/>
  <c r="I201"/>
  <c r="I211"/>
  <c r="I9"/>
  <c r="I160"/>
  <c r="H15"/>
  <c r="H98"/>
  <c r="H129" s="1"/>
  <c r="H131"/>
  <c r="H143"/>
  <c r="I8"/>
  <c r="I144"/>
  <c r="I159"/>
  <c r="I166"/>
  <c r="H57"/>
  <c r="G186"/>
  <c r="G217" s="1"/>
  <c r="G143"/>
  <c r="G157" s="1"/>
  <c r="G165"/>
  <c r="G183" s="1"/>
  <c r="I183" s="1"/>
  <c r="G131"/>
  <c r="G141" s="1"/>
  <c r="G98"/>
  <c r="G129" s="1"/>
  <c r="G96"/>
  <c r="G57"/>
  <c r="G15"/>
  <c r="G55" s="1"/>
  <c r="G219"/>
  <c r="G67" i="4"/>
  <c r="H67" s="1"/>
  <c r="G53"/>
  <c r="H53" s="1"/>
  <c r="G42"/>
  <c r="G32"/>
  <c r="G26"/>
  <c r="H26" s="1"/>
  <c r="G8"/>
  <c r="I217" i="5" l="1"/>
  <c r="I96"/>
  <c r="H219"/>
  <c r="I219" s="1"/>
  <c r="I87"/>
  <c r="H141"/>
  <c r="I141" s="1"/>
  <c r="I131"/>
  <c r="H55"/>
  <c r="I55" s="1"/>
  <c r="I15"/>
  <c r="I129"/>
  <c r="H85"/>
  <c r="I57"/>
  <c r="H157"/>
  <c r="I157" s="1"/>
  <c r="I143"/>
  <c r="I186"/>
  <c r="I98"/>
  <c r="I165"/>
  <c r="G31" i="4"/>
  <c r="H31" s="1"/>
  <c r="G7"/>
  <c r="H7" s="1"/>
  <c r="F75" i="5"/>
  <c r="F73"/>
  <c r="F58"/>
  <c r="F211"/>
  <c r="F209"/>
  <c r="F201"/>
  <c r="F192"/>
  <c r="F190"/>
  <c r="F187"/>
  <c r="F160"/>
  <c r="F159" s="1"/>
  <c r="F163" s="1"/>
  <c r="F180"/>
  <c r="F171"/>
  <c r="F169"/>
  <c r="F166"/>
  <c r="F154"/>
  <c r="F152"/>
  <c r="F144"/>
  <c r="F139"/>
  <c r="F132"/>
  <c r="F125"/>
  <c r="F115"/>
  <c r="F104"/>
  <c r="F102"/>
  <c r="F99"/>
  <c r="F93"/>
  <c r="F88"/>
  <c r="F22"/>
  <c r="F16"/>
  <c r="F9"/>
  <c r="F8" s="1"/>
  <c r="F13" s="1"/>
  <c r="F57" l="1"/>
  <c r="F85" s="1"/>
  <c r="H184"/>
  <c r="G98" i="4"/>
  <c r="F15" i="5"/>
  <c r="F55" s="1"/>
  <c r="F87"/>
  <c r="F96" s="1"/>
  <c r="F165"/>
  <c r="F183" s="1"/>
  <c r="F186"/>
  <c r="F143"/>
  <c r="F131"/>
  <c r="F98"/>
  <c r="G103" i="4" l="1"/>
  <c r="H98"/>
  <c r="H103" s="1"/>
  <c r="F219" i="5"/>
  <c r="F217"/>
  <c r="F129"/>
  <c r="F141"/>
  <c r="F157"/>
  <c r="F184" l="1"/>
  <c r="G85" l="1"/>
  <c r="G184" l="1"/>
  <c r="I184" s="1"/>
  <c r="I85"/>
</calcChain>
</file>

<file path=xl/sharedStrings.xml><?xml version="1.0" encoding="utf-8"?>
<sst xmlns="http://schemas.openxmlformats.org/spreadsheetml/2006/main" count="749" uniqueCount="465">
  <si>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</si>
  <si>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</si>
  <si>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</si>
  <si>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</si>
  <si>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</si>
  <si>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</si>
  <si>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</si>
  <si>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</si>
  <si>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</si>
  <si>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</si>
  <si>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</si>
  <si>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</si>
  <si>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</si>
  <si>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</si>
  <si>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</si>
  <si>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</si>
  <si>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</si>
  <si>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</si>
  <si>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</si>
  <si>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</si>
  <si>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</si>
  <si>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</si>
  <si>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</si>
  <si>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</si>
  <si>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</si>
  <si>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</si>
  <si>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</si>
  <si>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</si>
  <si>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</si>
  <si>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</si>
  <si>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</si>
  <si>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</si>
  <si>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</si>
  <si>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</si>
  <si>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</si>
  <si>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</si>
  <si>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</si>
  <si>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</si>
  <si>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</si>
  <si>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</si>
  <si>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</si>
  <si>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</si>
  <si>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</si>
  <si>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</si>
  <si>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</si>
  <si>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</si>
  <si>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</si>
  <si>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</si>
  <si>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</si>
  <si>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</si>
  <si>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</si>
  <si>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</si>
  <si>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</si>
  <si>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</si>
  <si>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</si>
  <si>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</si>
  <si>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</si>
  <si>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</si>
  <si>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</si>
  <si>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</si>
  <si>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</si>
  <si>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</si>
  <si>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</si>
  <si>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</si>
  <si>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</si>
  <si>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</si>
  <si>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</si>
  <si>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</si>
  <si>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</si>
  <si>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</si>
  <si>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</si>
  <si>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</si>
  <si>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</si>
  <si>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</si>
  <si>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</si>
  <si>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</si>
  <si>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</si>
  <si>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</si>
  <si>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</si>
  <si>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</si>
  <si>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</si>
  <si>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</si>
  <si>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</si>
  <si>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</si>
  <si>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</si>
  <si>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</si>
  <si>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</si>
  <si>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</si>
  <si>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</si>
  <si>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</si>
  <si>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</si>
  <si>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</si>
  <si>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</si>
  <si>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</si>
  <si>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</si>
  <si>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</si>
  <si>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</si>
  <si>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</si>
  <si>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</si>
  <si>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</si>
  <si>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</si>
  <si>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</si>
  <si>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</si>
  <si>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</si>
  <si>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</si>
  <si>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</si>
  <si>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</si>
  <si>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</si>
  <si>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</si>
  <si>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</si>
  <si>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</si>
  <si>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</si>
  <si>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</si>
  <si>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</si>
  <si>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</si>
  <si>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</si>
  <si>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</si>
  <si>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</si>
  <si>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</si>
  <si>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</si>
  <si>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</si>
  <si>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</si>
  <si>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</si>
  <si>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</si>
  <si>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</si>
  <si>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</si>
  <si>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</si>
  <si>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</si>
  <si>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</si>
  <si>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</si>
  <si>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</si>
  <si>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</si>
  <si>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</si>
  <si>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</si>
  <si>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</si>
  <si>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</si>
  <si>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</si>
  <si>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</si>
  <si>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</si>
  <si>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</si>
  <si>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</si>
  <si>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</si>
  <si>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</si>
  <si>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</si>
  <si>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</si>
  <si>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</si>
  <si>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</si>
  <si>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</si>
  <si>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</si>
  <si>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</si>
  <si>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</si>
  <si>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</si>
  <si>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</si>
  <si>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</si>
  <si>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</si>
  <si>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</si>
  <si>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</si>
  <si>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</si>
  <si>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</si>
  <si>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</si>
  <si>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</si>
  <si>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</si>
  <si>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</si>
  <si>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</si>
  <si>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</si>
  <si>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</si>
  <si>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</si>
  <si>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</si>
  <si>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</si>
  <si>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</si>
  <si>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</si>
  <si>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</si>
  <si>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</si>
  <si>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</si>
  <si>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</si>
  <si>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</si>
  <si>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</si>
  <si>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</si>
  <si>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</si>
  <si>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</si>
  <si>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</si>
  <si>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</si>
  <si>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</si>
  <si>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</si>
  <si>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</si>
  <si>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</si>
  <si>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</si>
  <si>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</si>
  <si>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</si>
  <si>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</si>
  <si>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</si>
  <si>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</si>
  <si>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</si>
  <si>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</si>
  <si>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</si>
  <si>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</si>
  <si>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</si>
  <si>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</si>
  <si>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</si>
  <si>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</si>
  <si>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</si>
  <si>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</si>
  <si>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</si>
  <si>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</si>
  <si>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</si>
  <si>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</si>
  <si>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</si>
  <si>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</si>
  <si>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</si>
  <si>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</si>
  <si>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</si>
  <si>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</si>
  <si>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</si>
  <si>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</si>
  <si>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</si>
  <si>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</si>
  <si>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</si>
  <si>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</si>
  <si>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</si>
  <si>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</si>
  <si>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</si>
  <si>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</si>
  <si>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</si>
  <si>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</si>
  <si>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</si>
  <si>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</si>
  <si>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</si>
  <si>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</si>
  <si>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</si>
  <si>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.0631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</si>
  <si>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</si>
  <si>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</si>
  <si>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</si>
  <si>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</si>
  <si>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</si>
  <si>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</si>
  <si>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</si>
  <si>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</si>
  <si>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</si>
  <si>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</si>
  <si>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</si>
  <si>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</si>
  <si>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</si>
  <si>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</si>
  <si>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</si>
  <si>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</si>
  <si>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</si>
  <si>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</si>
  <si>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</si>
  <si>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</si>
  <si>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</si>
  <si>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</si>
  <si>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</si>
  <si>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</si>
  <si>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</si>
  <si>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</si>
  <si>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</si>
  <si>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</si>
  <si>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</si>
  <si>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</si>
  <si>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</si>
  <si>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.0831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</si>
  <si>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</si>
  <si>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</si>
  <si>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</si>
  <si>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</si>
  <si>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</si>
  <si>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</si>
  <si>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</si>
  <si>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</si>
  <si>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</si>
  <si>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</si>
  <si>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</si>
  <si>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</si>
  <si>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</si>
  <si>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</si>
  <si>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</si>
  <si>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</si>
  <si>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</si>
  <si>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</si>
  <si>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</si>
  <si>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</si>
  <si>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</si>
  <si>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</si>
  <si>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</si>
  <si>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</si>
  <si>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</si>
  <si>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</si>
  <si>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</si>
  <si>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</si>
  <si>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</si>
  <si>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</si>
  <si>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</si>
  <si>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</si>
  <si>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</si>
  <si>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</si>
  <si>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</si>
  <si>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</si>
  <si>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</si>
  <si>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</si>
  <si>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</si>
  <si>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</si>
  <si>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</si>
  <si>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</si>
  <si>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</si>
  <si>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</si>
  <si>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</si>
  <si>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</si>
  <si>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</si>
  <si>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</si>
  <si>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</si>
  <si>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</si>
  <si>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</si>
  <si>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</si>
  <si>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</si>
  <si>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</si>
  <si>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</si>
  <si>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</si>
  <si>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</si>
  <si>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</si>
  <si>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</si>
  <si>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</si>
  <si>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</si>
  <si>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</si>
  <si>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</si>
  <si>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</si>
  <si>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</si>
  <si>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</si>
  <si>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</si>
  <si>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</si>
  <si>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</si>
  <si>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</si>
  <si>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</si>
  <si>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</si>
  <si>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</si>
  <si>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</si>
  <si>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</si>
  <si>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</si>
  <si>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</si>
  <si>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</si>
  <si>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</si>
  <si>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</si>
  <si>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</si>
  <si>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</si>
  <si>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</si>
  <si>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</si>
  <si>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</si>
  <si>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</si>
  <si>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</si>
  <si>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</si>
  <si>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</si>
  <si>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</si>
  <si>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</si>
  <si>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</si>
  <si>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</si>
  <si>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</si>
  <si>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</si>
  <si>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Transfer za pomoć u adaptaciji školskih objekata na području općine</t>
  </si>
  <si>
    <t>1.2.29.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</si>
  <si>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</si>
  <si>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</si>
  <si>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</si>
  <si>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</si>
  <si>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</si>
  <si>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</si>
  <si>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</si>
  <si>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</si>
  <si>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</si>
  <si>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 xml:space="preserve">Izdaci za rad komisija (teh.pregled, proc.prom.vrij.nekretnina i legalizacija) </t>
  </si>
  <si>
    <t>1.4.8.</t>
  </si>
  <si>
    <t>1.4.9.</t>
  </si>
  <si>
    <t xml:space="preserve">O P I S </t>
  </si>
  <si>
    <t>razdjel   kod potr jedinice</t>
  </si>
  <si>
    <t>red.  br.</t>
  </si>
  <si>
    <t>ekonom kod</t>
  </si>
  <si>
    <t>Izdaci za gorivo</t>
  </si>
  <si>
    <t>Subvencioniranje novih priključaka na gas za kategoriju domaćinstva</t>
  </si>
  <si>
    <t>Projekat rekonstrukcije grijanja u JU Dom zdravlja</t>
  </si>
  <si>
    <t>Transferi za javna preduzeća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</si>
  <si>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</si>
  <si>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</si>
  <si>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</si>
  <si>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</si>
  <si>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</si>
  <si>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</si>
  <si>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</si>
  <si>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</si>
  <si>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Izdaci za provođenje Općih izbora 2018.g</t>
  </si>
  <si>
    <t>Transferi za volonterski rad (javni poziv)</t>
  </si>
  <si>
    <t xml:space="preserve">Sufinansiranje uključivanja lokalnih vodovoda u sistem JKP </t>
  </si>
  <si>
    <t>Ulaganja iz Fonda korišćenja šuma</t>
  </si>
  <si>
    <t>Rekonstrukcija objekata u vlasništvu općine</t>
  </si>
  <si>
    <t>Planska dokumentacija</t>
  </si>
  <si>
    <t>Transfer iz oblasti društvenih djelatnosti</t>
  </si>
  <si>
    <t>Transferi za JP RTV Visoko</t>
  </si>
  <si>
    <t>Transferi za KSC Mladost</t>
  </si>
  <si>
    <t>Transferi za JU Za predškolski odgoj</t>
  </si>
  <si>
    <t>Transferi za JU Centar za kulturu i edukaciju</t>
  </si>
  <si>
    <t>Transferi za JU Gradska biblioteka</t>
  </si>
  <si>
    <t>Transferi za JU Zavičajni muzej</t>
  </si>
  <si>
    <t>Sufinansiranje nabavke opreme za JP i JU čiji je osnivač Općina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</si>
  <si>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</si>
  <si>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</si>
  <si>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</si>
  <si>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</si>
  <si>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</si>
  <si>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 xml:space="preserve">  </t>
  </si>
  <si>
    <t xml:space="preserve">               </t>
  </si>
  <si>
    <t xml:space="preserve">                                                  BUDŽET OPĆINE VISOKO</t>
  </si>
  <si>
    <t xml:space="preserve">                                                  I. OPĆI DIO</t>
  </si>
  <si>
    <t xml:space="preserve">                                                  član 1.</t>
  </si>
  <si>
    <t xml:space="preserve">                                                (sadržaj)</t>
  </si>
  <si>
    <t>BUDŽETSKA  SREDSTVA</t>
  </si>
  <si>
    <t>IZNOS</t>
  </si>
  <si>
    <t xml:space="preserve">PRIHODI </t>
  </si>
  <si>
    <t>RASHODI I IZDACI</t>
  </si>
  <si>
    <t>VIŠAK/MANJAK</t>
  </si>
  <si>
    <t xml:space="preserve">                                                  član 2.</t>
  </si>
  <si>
    <t xml:space="preserve">                                                (prihodi i rashodi)</t>
  </si>
  <si>
    <t xml:space="preserve">godinu kako slijedi:                                                                                                                          </t>
  </si>
  <si>
    <t xml:space="preserve"> ("Službene  novine  Federacije  Bosne  i  Hercegovine" broj 102/13,9/14,13/14,8/15,91/15,102/15 i     </t>
  </si>
  <si>
    <t xml:space="preserve">104/16), člana 12. Zakona o pripadnosti  javnih  prihoda  Federacije  Bosne  i  Hercegovine ("Službene   </t>
  </si>
  <si>
    <t xml:space="preserve">novine Federacije Bosne i Hercegovine" broj 22/06 i 22/09) i člana 22. (stav 1. tačka 3) Statuta općine  </t>
  </si>
  <si>
    <t xml:space="preserve">                                                  ZA 2018.GODINU</t>
  </si>
  <si>
    <t xml:space="preserve">                                     Na osnovu člana 32. do 66. Zakona o budžetima Federacije Bosne i Hercegovine</t>
  </si>
  <si>
    <t>Budžet općine Visoko (u daljem tekstu Budžet) za 2018.godinu sastoji se od:</t>
  </si>
  <si>
    <t xml:space="preserve">Prihodi i primici, rashodi i izdaci po grupama utvrđuju se u bilansu prihoda i izdataka za 2018. </t>
  </si>
  <si>
    <t>član 3.</t>
  </si>
  <si>
    <t>(izdaci po budžetskim korisnicima)</t>
  </si>
  <si>
    <t>BUDŽET ZA 2017.g</t>
  </si>
  <si>
    <t>član 4.</t>
  </si>
  <si>
    <t>(korištenje tekuće rezerve)</t>
  </si>
  <si>
    <t>član 5.</t>
  </si>
  <si>
    <t>(završne odredbe)</t>
  </si>
  <si>
    <t>Budžet stupa na snagu danom objavljivanja u Službenom glasniku općine Visoko, a primjenjivat će se od 01.01.2018.godine.</t>
  </si>
  <si>
    <t xml:space="preserve">PREDSJEDAVAJUĆI </t>
  </si>
  <si>
    <t>OPĆINSKOG VIJEĆA</t>
  </si>
  <si>
    <t>Bajro Fejzić</t>
  </si>
  <si>
    <t>1.1.8.</t>
  </si>
  <si>
    <t>1.1.9.</t>
  </si>
  <si>
    <t>Program kapitalnih ulaganja u infrastrukturu</t>
  </si>
  <si>
    <t>o budžetima Federacije Bosne i Hercegovine ("Službene novine Federacije Bosne i Hercegovine" broj 102/13,9/14,13/14,8/15,91/15,102/15 i 104/16)</t>
  </si>
  <si>
    <t>NACRT BUDŽETA ZA  2018.g</t>
  </si>
  <si>
    <t>PRIJELOG BUDŽETA ZA 2018.g</t>
  </si>
  <si>
    <t>1.2.31.</t>
  </si>
  <si>
    <t>Izdaci za Programe komunalnih djelatnosti (tri Programa)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</si>
  <si>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</si>
  <si>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</si>
  <si>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</si>
  <si>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</si>
  <si>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</si>
  <si>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</si>
  <si>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>Sufinansiranje izgradnje javnog dobra "Vodovod Vijer" u saradnji sa JKP Visoko</t>
  </si>
  <si>
    <t>Transferi za sufinansiranje rada hitne med.pomoći i higijensko-epidemiološke službe u JU Dom zdravlja</t>
  </si>
  <si>
    <t>Transfer za udruženja boračkih populacija (UG RVI, UG PPB, UG JOB, UG DNRP)</t>
  </si>
  <si>
    <t xml:space="preserve">INDEX PROMJENE </t>
  </si>
  <si>
    <t>7/8.</t>
  </si>
  <si>
    <t xml:space="preserve">Pomoći pripadnicima boračkih populacija </t>
  </si>
  <si>
    <t xml:space="preserve">U tekuću rezervu u 2018.godini izdvojit će se iznos od 30.000,00 KM ili 0,17 % od ukupnih izdataka,a koristit će se u skladu sa članom 60. i 61. Zakona </t>
  </si>
  <si>
    <t>Izdaci u Budžetu za 2018.godinu u iznosu od 17.800.000,00 KM raspoređuje se po korisnicima u Posebnom dijelu Budžeta kako slijedi:</t>
  </si>
  <si>
    <t>Visoko ("Službeni glasnik  općine Visoko" broj 1/11 i 8/13), Općinsko vijeće Visoko na 14. sjednici,</t>
  </si>
  <si>
    <t>održanoj 26.12.2017. godine, donosi:</t>
  </si>
  <si>
    <t>Broj: 01/1-02-454/17                                                                                                                                            PREDSJEDAVAJUĆI</t>
  </si>
  <si>
    <t>Datum: 26.12.2017. godine                                                                                                                            Općinskog vijeća Visoko</t>
  </si>
  <si>
    <t xml:space="preserve">                                                                                                                                                                                  Bajro Fejzić, prof.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</si>
</sst>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3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3" fontId="3" fillId="2" borderId="5" xfId="1" applyNumberFormat="1" applyFont="1" applyBorder="1" applyAlignment="1">
      <alignment horizontal="center"/>
    </xf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3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3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3" fontId="10" fillId="0" borderId="10" xfId="0" applyNumberFormat="1" applyFont="1" applyBorder="1"/>
    <xf numFmtId="0" fontId="9" fillId="0" borderId="0" xfId="0" applyFont="1"/>
    <xf numFmtId="3" fontId="10" fillId="0" borderId="10" xfId="0" applyNumberFormat="1" applyFont="1" applyBorder="1" applyAlignment="1">
      <alignment horizontal="right"/>
    </xf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3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3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3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3" fontId="5" fillId="0" borderId="0" xfId="0" applyNumberFormat="1" applyFont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3" fontId="3" fillId="2" borderId="11" xfId="1" applyNumberFormat="1" applyFont="1" applyBorder="1"/>
    <xf numFmtId="3" fontId="10" fillId="0" borderId="4" xfId="0" applyNumberFormat="1" applyFont="1" applyBorder="1"/>
    <xf numFmtId="0" fontId="13" fillId="0" borderId="0" xfId="0" applyFont="1"/>
    <xf numFmtId="0" fontId="12" fillId="0" borderId="0" xfId="0" applyFont="1"/>
    <xf numFmtId="3" fontId="2" fillId="2" borderId="5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3" fontId="0" fillId="0" borderId="0" xfId="0" applyNumberFormat="1" applyBorder="1"/>
    <xf numFmtId="0" fontId="2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3" fontId="0" fillId="0" borderId="0" xfId="0" applyNumberFormat="1" applyFont="1"/>
    <xf numFmtId="3" fontId="0" fillId="0" borderId="0" xfId="0" applyNumberFormat="1"/>
    <xf numFmtId="0" fontId="0" fillId="0" borderId="0" xfId="0" applyNumberFormat="1"/>
    <xf numFmtId="3" fontId="13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15" fillId="2" borderId="5" xfId="1" applyNumberFormat="1" applyFont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zoomScale="150" zoomScaleNormal="150" workbookViewId="0">
      <selection activeCell="A11" sqref="A11"/>
    </sheetView>
  </sheetViews>
  <sheetFormatPr defaultRowHeight="15"/>
  <cols>
    <col min="1" max="1" width="6.140625" customWidth="1"/>
    <col min="2" max="2" width="34.85546875" customWidth="1"/>
    <col min="3" max="3" width="24.7109375" customWidth="1"/>
    <col min="4" max="4" width="10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5" ht="15.75">
      <c r="E1" s="97"/>
    </row>
    <row r="4" spans="1:5">
      <c r="C4" s="81"/>
    </row>
    <row r="5" spans="1:5" s="69" customFormat="1" ht="12.75">
      <c r="A5" s="69" t="s">
        <v>406</v>
      </c>
    </row>
    <row r="6" spans="1:5" s="85" customFormat="1">
      <c r="A6" t="s">
        <v>424</v>
      </c>
    </row>
    <row r="7" spans="1:5" s="85" customFormat="1">
      <c r="A7" t="s">
        <v>420</v>
      </c>
    </row>
    <row r="8" spans="1:5" s="85" customFormat="1">
      <c r="A8" t="s">
        <v>421</v>
      </c>
    </row>
    <row r="9" spans="1:5" s="85" customFormat="1">
      <c r="A9" t="s">
        <v>422</v>
      </c>
    </row>
    <row r="10" spans="1:5" s="85" customFormat="1">
      <c r="A10" t="s">
        <v>460</v>
      </c>
    </row>
    <row r="11" spans="1:5" s="85" customFormat="1">
      <c r="A11" t="s">
        <v>461</v>
      </c>
    </row>
    <row r="13" spans="1:5" s="82" customFormat="1" ht="18.75">
      <c r="A13" s="82" t="s">
        <v>407</v>
      </c>
      <c r="B13" s="86" t="s">
        <v>408</v>
      </c>
    </row>
    <row r="14" spans="1:5" s="82" customFormat="1" ht="18.75">
      <c r="B14" s="86" t="s">
        <v>423</v>
      </c>
    </row>
    <row r="15" spans="1:5" s="82" customFormat="1">
      <c r="B15" s="81"/>
    </row>
    <row r="16" spans="1:5" s="82" customFormat="1">
      <c r="B16" s="81" t="s">
        <v>409</v>
      </c>
    </row>
    <row r="18" spans="1:4">
      <c r="B18" s="87" t="s">
        <v>410</v>
      </c>
    </row>
    <row r="19" spans="1:4">
      <c r="B19" s="87" t="s">
        <v>411</v>
      </c>
    </row>
    <row r="22" spans="1:4" s="55" customFormat="1">
      <c r="A22" s="55" t="s">
        <v>425</v>
      </c>
    </row>
    <row r="23" spans="1:4" s="55" customFormat="1"/>
    <row r="24" spans="1:4" ht="29.25" customHeight="1">
      <c r="A24" s="88"/>
      <c r="B24" s="89" t="s">
        <v>412</v>
      </c>
      <c r="C24" s="90" t="s">
        <v>413</v>
      </c>
      <c r="D24" s="91"/>
    </row>
    <row r="25" spans="1:4">
      <c r="A25" s="88"/>
      <c r="B25" s="92"/>
      <c r="C25" s="90"/>
      <c r="D25" s="91"/>
    </row>
    <row r="26" spans="1:4">
      <c r="A26" s="93"/>
      <c r="B26" s="94" t="s">
        <v>414</v>
      </c>
      <c r="C26" s="95">
        <v>17800000</v>
      </c>
      <c r="D26" s="96"/>
    </row>
    <row r="27" spans="1:4">
      <c r="A27" s="93"/>
      <c r="B27" s="94"/>
      <c r="C27" s="95"/>
      <c r="D27" s="96"/>
    </row>
    <row r="28" spans="1:4">
      <c r="A28" s="93"/>
      <c r="B28" s="94" t="s">
        <v>415</v>
      </c>
      <c r="C28" s="95">
        <v>17800000</v>
      </c>
      <c r="D28" s="96"/>
    </row>
    <row r="29" spans="1:4">
      <c r="A29" s="93"/>
      <c r="B29" s="94"/>
      <c r="C29" s="95"/>
      <c r="D29" s="96"/>
    </row>
    <row r="30" spans="1:4">
      <c r="A30" s="93"/>
      <c r="B30" s="94" t="s">
        <v>416</v>
      </c>
      <c r="C30" s="95">
        <v>0</v>
      </c>
      <c r="D30" s="96"/>
    </row>
    <row r="34" spans="1:2">
      <c r="B34" s="87" t="s">
        <v>417</v>
      </c>
    </row>
    <row r="35" spans="1:2">
      <c r="B35" s="87" t="s">
        <v>418</v>
      </c>
    </row>
    <row r="36" spans="1:2">
      <c r="B36" s="87"/>
    </row>
    <row r="37" spans="1:2">
      <c r="B37" s="87"/>
    </row>
    <row r="38" spans="1:2">
      <c r="A38" t="s">
        <v>426</v>
      </c>
    </row>
    <row r="39" spans="1:2">
      <c r="A39" t="s">
        <v>419</v>
      </c>
    </row>
    <row r="45" spans="1:2">
      <c r="B45">
        <v>1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04"/>
  <sheetViews>
    <sheetView topLeftCell="A75" zoomScale="120" zoomScaleNormal="120" workbookViewId="0">
      <selection activeCell="F9" sqref="F9"/>
    </sheetView>
  </sheetViews>
  <sheetFormatPr defaultRowHeight="15"/>
  <cols>
    <col min="1" max="1" width="6.85546875" style="51" customWidth="1"/>
    <col min="2" max="2" width="6.7109375" style="51" customWidth="1"/>
    <col min="3" max="3" width="7" style="51" customWidth="1"/>
    <col min="4" max="4" width="6.5703125" style="52" customWidth="1"/>
    <col min="5" max="5" width="64.7109375" style="53" customWidth="1"/>
    <col min="6" max="7" width="16" style="54" customWidth="1"/>
    <col min="8" max="8" width="11.42578125" style="54" customWidth="1"/>
    <col min="248" max="248" width="6.85546875" customWidth="1"/>
    <col min="249" max="249" width="6.7109375" customWidth="1"/>
    <col min="250" max="250" width="7.85546875" customWidth="1"/>
    <col min="251" max="251" width="6.5703125" customWidth="1"/>
    <col min="252" max="252" width="59.85546875" customWidth="1"/>
    <col min="253" max="253" width="12.28515625" customWidth="1"/>
    <col min="254" max="254" width="10.85546875" customWidth="1"/>
    <col min="255" max="255" width="12" customWidth="1"/>
    <col min="256" max="256" width="10.140625" customWidth="1"/>
    <col min="504" max="504" width="6.85546875" customWidth="1"/>
    <col min="505" max="505" width="6.7109375" customWidth="1"/>
    <col min="506" max="506" width="7.85546875" customWidth="1"/>
    <col min="507" max="507" width="6.5703125" customWidth="1"/>
    <col min="508" max="508" width="59.85546875" customWidth="1"/>
    <col min="509" max="509" width="12.28515625" customWidth="1"/>
    <col min="510" max="510" width="10.85546875" customWidth="1"/>
    <col min="511" max="511" width="12" customWidth="1"/>
    <col min="512" max="512" width="10.140625" customWidth="1"/>
    <col min="760" max="760" width="6.85546875" customWidth="1"/>
    <col min="761" max="761" width="6.7109375" customWidth="1"/>
    <col min="762" max="762" width="7.85546875" customWidth="1"/>
    <col min="763" max="763" width="6.5703125" customWidth="1"/>
    <col min="764" max="764" width="59.85546875" customWidth="1"/>
    <col min="765" max="765" width="12.28515625" customWidth="1"/>
    <col min="766" max="766" width="10.85546875" customWidth="1"/>
    <col min="767" max="767" width="12" customWidth="1"/>
    <col min="768" max="768" width="10.140625" customWidth="1"/>
    <col min="1016" max="1016" width="6.85546875" customWidth="1"/>
    <col min="1017" max="1017" width="6.7109375" customWidth="1"/>
    <col min="1018" max="1018" width="7.85546875" customWidth="1"/>
    <col min="1019" max="1019" width="6.5703125" customWidth="1"/>
    <col min="1020" max="1020" width="59.85546875" customWidth="1"/>
    <col min="1021" max="1021" width="12.28515625" customWidth="1"/>
    <col min="1022" max="1022" width="10.85546875" customWidth="1"/>
    <col min="1023" max="1023" width="12" customWidth="1"/>
    <col min="1024" max="1024" width="10.140625" customWidth="1"/>
    <col min="1272" max="1272" width="6.85546875" customWidth="1"/>
    <col min="1273" max="1273" width="6.7109375" customWidth="1"/>
    <col min="1274" max="1274" width="7.85546875" customWidth="1"/>
    <col min="1275" max="1275" width="6.5703125" customWidth="1"/>
    <col min="1276" max="1276" width="59.85546875" customWidth="1"/>
    <col min="1277" max="1277" width="12.28515625" customWidth="1"/>
    <col min="1278" max="1278" width="10.85546875" customWidth="1"/>
    <col min="1279" max="1279" width="12" customWidth="1"/>
    <col min="1280" max="1280" width="10.140625" customWidth="1"/>
    <col min="1528" max="1528" width="6.85546875" customWidth="1"/>
    <col min="1529" max="1529" width="6.7109375" customWidth="1"/>
    <col min="1530" max="1530" width="7.85546875" customWidth="1"/>
    <col min="1531" max="1531" width="6.5703125" customWidth="1"/>
    <col min="1532" max="1532" width="59.85546875" customWidth="1"/>
    <col min="1533" max="1533" width="12.28515625" customWidth="1"/>
    <col min="1534" max="1534" width="10.85546875" customWidth="1"/>
    <col min="1535" max="1535" width="12" customWidth="1"/>
    <col min="1536" max="1536" width="10.140625" customWidth="1"/>
    <col min="1784" max="1784" width="6.85546875" customWidth="1"/>
    <col min="1785" max="1785" width="6.7109375" customWidth="1"/>
    <col min="1786" max="1786" width="7.85546875" customWidth="1"/>
    <col min="1787" max="1787" width="6.5703125" customWidth="1"/>
    <col min="1788" max="1788" width="59.85546875" customWidth="1"/>
    <col min="1789" max="1789" width="12.28515625" customWidth="1"/>
    <col min="1790" max="1790" width="10.85546875" customWidth="1"/>
    <col min="1791" max="1791" width="12" customWidth="1"/>
    <col min="1792" max="1792" width="10.140625" customWidth="1"/>
    <col min="2040" max="2040" width="6.85546875" customWidth="1"/>
    <col min="2041" max="2041" width="6.7109375" customWidth="1"/>
    <col min="2042" max="2042" width="7.85546875" customWidth="1"/>
    <col min="2043" max="2043" width="6.5703125" customWidth="1"/>
    <col min="2044" max="2044" width="59.85546875" customWidth="1"/>
    <col min="2045" max="2045" width="12.28515625" customWidth="1"/>
    <col min="2046" max="2046" width="10.85546875" customWidth="1"/>
    <col min="2047" max="2047" width="12" customWidth="1"/>
    <col min="2048" max="2048" width="10.140625" customWidth="1"/>
    <col min="2296" max="2296" width="6.85546875" customWidth="1"/>
    <col min="2297" max="2297" width="6.7109375" customWidth="1"/>
    <col min="2298" max="2298" width="7.85546875" customWidth="1"/>
    <col min="2299" max="2299" width="6.5703125" customWidth="1"/>
    <col min="2300" max="2300" width="59.85546875" customWidth="1"/>
    <col min="2301" max="2301" width="12.28515625" customWidth="1"/>
    <col min="2302" max="2302" width="10.85546875" customWidth="1"/>
    <col min="2303" max="2303" width="12" customWidth="1"/>
    <col min="2304" max="2304" width="10.140625" customWidth="1"/>
    <col min="2552" max="2552" width="6.85546875" customWidth="1"/>
    <col min="2553" max="2553" width="6.7109375" customWidth="1"/>
    <col min="2554" max="2554" width="7.85546875" customWidth="1"/>
    <col min="2555" max="2555" width="6.5703125" customWidth="1"/>
    <col min="2556" max="2556" width="59.85546875" customWidth="1"/>
    <col min="2557" max="2557" width="12.28515625" customWidth="1"/>
    <col min="2558" max="2558" width="10.85546875" customWidth="1"/>
    <col min="2559" max="2559" width="12" customWidth="1"/>
    <col min="2560" max="2560" width="10.140625" customWidth="1"/>
    <col min="2808" max="2808" width="6.85546875" customWidth="1"/>
    <col min="2809" max="2809" width="6.7109375" customWidth="1"/>
    <col min="2810" max="2810" width="7.85546875" customWidth="1"/>
    <col min="2811" max="2811" width="6.5703125" customWidth="1"/>
    <col min="2812" max="2812" width="59.85546875" customWidth="1"/>
    <col min="2813" max="2813" width="12.28515625" customWidth="1"/>
    <col min="2814" max="2814" width="10.85546875" customWidth="1"/>
    <col min="2815" max="2815" width="12" customWidth="1"/>
    <col min="2816" max="2816" width="10.140625" customWidth="1"/>
    <col min="3064" max="3064" width="6.85546875" customWidth="1"/>
    <col min="3065" max="3065" width="6.7109375" customWidth="1"/>
    <col min="3066" max="3066" width="7.85546875" customWidth="1"/>
    <col min="3067" max="3067" width="6.5703125" customWidth="1"/>
    <col min="3068" max="3068" width="59.85546875" customWidth="1"/>
    <col min="3069" max="3069" width="12.28515625" customWidth="1"/>
    <col min="3070" max="3070" width="10.85546875" customWidth="1"/>
    <col min="3071" max="3071" width="12" customWidth="1"/>
    <col min="3072" max="3072" width="10.140625" customWidth="1"/>
    <col min="3320" max="3320" width="6.85546875" customWidth="1"/>
    <col min="3321" max="3321" width="6.7109375" customWidth="1"/>
    <col min="3322" max="3322" width="7.85546875" customWidth="1"/>
    <col min="3323" max="3323" width="6.5703125" customWidth="1"/>
    <col min="3324" max="3324" width="59.85546875" customWidth="1"/>
    <col min="3325" max="3325" width="12.28515625" customWidth="1"/>
    <col min="3326" max="3326" width="10.85546875" customWidth="1"/>
    <col min="3327" max="3327" width="12" customWidth="1"/>
    <col min="3328" max="3328" width="10.140625" customWidth="1"/>
    <col min="3576" max="3576" width="6.85546875" customWidth="1"/>
    <col min="3577" max="3577" width="6.7109375" customWidth="1"/>
    <col min="3578" max="3578" width="7.85546875" customWidth="1"/>
    <col min="3579" max="3579" width="6.5703125" customWidth="1"/>
    <col min="3580" max="3580" width="59.85546875" customWidth="1"/>
    <col min="3581" max="3581" width="12.28515625" customWidth="1"/>
    <col min="3582" max="3582" width="10.85546875" customWidth="1"/>
    <col min="3583" max="3583" width="12" customWidth="1"/>
    <col min="3584" max="3584" width="10.140625" customWidth="1"/>
    <col min="3832" max="3832" width="6.85546875" customWidth="1"/>
    <col min="3833" max="3833" width="6.7109375" customWidth="1"/>
    <col min="3834" max="3834" width="7.85546875" customWidth="1"/>
    <col min="3835" max="3835" width="6.5703125" customWidth="1"/>
    <col min="3836" max="3836" width="59.85546875" customWidth="1"/>
    <col min="3837" max="3837" width="12.28515625" customWidth="1"/>
    <col min="3838" max="3838" width="10.85546875" customWidth="1"/>
    <col min="3839" max="3839" width="12" customWidth="1"/>
    <col min="3840" max="3840" width="10.140625" customWidth="1"/>
    <col min="4088" max="4088" width="6.85546875" customWidth="1"/>
    <col min="4089" max="4089" width="6.7109375" customWidth="1"/>
    <col min="4090" max="4090" width="7.85546875" customWidth="1"/>
    <col min="4091" max="4091" width="6.5703125" customWidth="1"/>
    <col min="4092" max="4092" width="59.85546875" customWidth="1"/>
    <col min="4093" max="4093" width="12.28515625" customWidth="1"/>
    <col min="4094" max="4094" width="10.85546875" customWidth="1"/>
    <col min="4095" max="4095" width="12" customWidth="1"/>
    <col min="4096" max="4096" width="10.140625" customWidth="1"/>
    <col min="4344" max="4344" width="6.85546875" customWidth="1"/>
    <col min="4345" max="4345" width="6.7109375" customWidth="1"/>
    <col min="4346" max="4346" width="7.85546875" customWidth="1"/>
    <col min="4347" max="4347" width="6.5703125" customWidth="1"/>
    <col min="4348" max="4348" width="59.85546875" customWidth="1"/>
    <col min="4349" max="4349" width="12.28515625" customWidth="1"/>
    <col min="4350" max="4350" width="10.85546875" customWidth="1"/>
    <col min="4351" max="4351" width="12" customWidth="1"/>
    <col min="4352" max="4352" width="10.140625" customWidth="1"/>
    <col min="4600" max="4600" width="6.85546875" customWidth="1"/>
    <col min="4601" max="4601" width="6.7109375" customWidth="1"/>
    <col min="4602" max="4602" width="7.85546875" customWidth="1"/>
    <col min="4603" max="4603" width="6.5703125" customWidth="1"/>
    <col min="4604" max="4604" width="59.85546875" customWidth="1"/>
    <col min="4605" max="4605" width="12.28515625" customWidth="1"/>
    <col min="4606" max="4606" width="10.85546875" customWidth="1"/>
    <col min="4607" max="4607" width="12" customWidth="1"/>
    <col min="4608" max="4608" width="10.140625" customWidth="1"/>
    <col min="4856" max="4856" width="6.85546875" customWidth="1"/>
    <col min="4857" max="4857" width="6.7109375" customWidth="1"/>
    <col min="4858" max="4858" width="7.85546875" customWidth="1"/>
    <col min="4859" max="4859" width="6.5703125" customWidth="1"/>
    <col min="4860" max="4860" width="59.85546875" customWidth="1"/>
    <col min="4861" max="4861" width="12.28515625" customWidth="1"/>
    <col min="4862" max="4862" width="10.85546875" customWidth="1"/>
    <col min="4863" max="4863" width="12" customWidth="1"/>
    <col min="4864" max="4864" width="10.140625" customWidth="1"/>
    <col min="5112" max="5112" width="6.85546875" customWidth="1"/>
    <col min="5113" max="5113" width="6.7109375" customWidth="1"/>
    <col min="5114" max="5114" width="7.85546875" customWidth="1"/>
    <col min="5115" max="5115" width="6.5703125" customWidth="1"/>
    <col min="5116" max="5116" width="59.85546875" customWidth="1"/>
    <col min="5117" max="5117" width="12.28515625" customWidth="1"/>
    <col min="5118" max="5118" width="10.85546875" customWidth="1"/>
    <col min="5119" max="5119" width="12" customWidth="1"/>
    <col min="5120" max="5120" width="10.140625" customWidth="1"/>
    <col min="5368" max="5368" width="6.85546875" customWidth="1"/>
    <col min="5369" max="5369" width="6.7109375" customWidth="1"/>
    <col min="5370" max="5370" width="7.85546875" customWidth="1"/>
    <col min="5371" max="5371" width="6.5703125" customWidth="1"/>
    <col min="5372" max="5372" width="59.85546875" customWidth="1"/>
    <col min="5373" max="5373" width="12.28515625" customWidth="1"/>
    <col min="5374" max="5374" width="10.85546875" customWidth="1"/>
    <col min="5375" max="5375" width="12" customWidth="1"/>
    <col min="5376" max="5376" width="10.140625" customWidth="1"/>
    <col min="5624" max="5624" width="6.85546875" customWidth="1"/>
    <col min="5625" max="5625" width="6.7109375" customWidth="1"/>
    <col min="5626" max="5626" width="7.85546875" customWidth="1"/>
    <col min="5627" max="5627" width="6.5703125" customWidth="1"/>
    <col min="5628" max="5628" width="59.85546875" customWidth="1"/>
    <col min="5629" max="5629" width="12.28515625" customWidth="1"/>
    <col min="5630" max="5630" width="10.85546875" customWidth="1"/>
    <col min="5631" max="5631" width="12" customWidth="1"/>
    <col min="5632" max="5632" width="10.140625" customWidth="1"/>
    <col min="5880" max="5880" width="6.85546875" customWidth="1"/>
    <col min="5881" max="5881" width="6.7109375" customWidth="1"/>
    <col min="5882" max="5882" width="7.85546875" customWidth="1"/>
    <col min="5883" max="5883" width="6.5703125" customWidth="1"/>
    <col min="5884" max="5884" width="59.85546875" customWidth="1"/>
    <col min="5885" max="5885" width="12.28515625" customWidth="1"/>
    <col min="5886" max="5886" width="10.85546875" customWidth="1"/>
    <col min="5887" max="5887" width="12" customWidth="1"/>
    <col min="5888" max="5888" width="10.140625" customWidth="1"/>
    <col min="6136" max="6136" width="6.85546875" customWidth="1"/>
    <col min="6137" max="6137" width="6.7109375" customWidth="1"/>
    <col min="6138" max="6138" width="7.85546875" customWidth="1"/>
    <col min="6139" max="6139" width="6.5703125" customWidth="1"/>
    <col min="6140" max="6140" width="59.85546875" customWidth="1"/>
    <col min="6141" max="6141" width="12.28515625" customWidth="1"/>
    <col min="6142" max="6142" width="10.85546875" customWidth="1"/>
    <col min="6143" max="6143" width="12" customWidth="1"/>
    <col min="6144" max="6144" width="10.140625" customWidth="1"/>
    <col min="6392" max="6392" width="6.85546875" customWidth="1"/>
    <col min="6393" max="6393" width="6.7109375" customWidth="1"/>
    <col min="6394" max="6394" width="7.85546875" customWidth="1"/>
    <col min="6395" max="6395" width="6.5703125" customWidth="1"/>
    <col min="6396" max="6396" width="59.85546875" customWidth="1"/>
    <col min="6397" max="6397" width="12.28515625" customWidth="1"/>
    <col min="6398" max="6398" width="10.85546875" customWidth="1"/>
    <col min="6399" max="6399" width="12" customWidth="1"/>
    <col min="6400" max="6400" width="10.140625" customWidth="1"/>
    <col min="6648" max="6648" width="6.85546875" customWidth="1"/>
    <col min="6649" max="6649" width="6.7109375" customWidth="1"/>
    <col min="6650" max="6650" width="7.85546875" customWidth="1"/>
    <col min="6651" max="6651" width="6.5703125" customWidth="1"/>
    <col min="6652" max="6652" width="59.85546875" customWidth="1"/>
    <col min="6653" max="6653" width="12.28515625" customWidth="1"/>
    <col min="6654" max="6654" width="10.85546875" customWidth="1"/>
    <col min="6655" max="6655" width="12" customWidth="1"/>
    <col min="6656" max="6656" width="10.140625" customWidth="1"/>
    <col min="6904" max="6904" width="6.85546875" customWidth="1"/>
    <col min="6905" max="6905" width="6.7109375" customWidth="1"/>
    <col min="6906" max="6906" width="7.85546875" customWidth="1"/>
    <col min="6907" max="6907" width="6.5703125" customWidth="1"/>
    <col min="6908" max="6908" width="59.85546875" customWidth="1"/>
    <col min="6909" max="6909" width="12.28515625" customWidth="1"/>
    <col min="6910" max="6910" width="10.85546875" customWidth="1"/>
    <col min="6911" max="6911" width="12" customWidth="1"/>
    <col min="6912" max="6912" width="10.140625" customWidth="1"/>
    <col min="7160" max="7160" width="6.85546875" customWidth="1"/>
    <col min="7161" max="7161" width="6.7109375" customWidth="1"/>
    <col min="7162" max="7162" width="7.85546875" customWidth="1"/>
    <col min="7163" max="7163" width="6.5703125" customWidth="1"/>
    <col min="7164" max="7164" width="59.85546875" customWidth="1"/>
    <col min="7165" max="7165" width="12.28515625" customWidth="1"/>
    <col min="7166" max="7166" width="10.85546875" customWidth="1"/>
    <col min="7167" max="7167" width="12" customWidth="1"/>
    <col min="7168" max="7168" width="10.140625" customWidth="1"/>
    <col min="7416" max="7416" width="6.85546875" customWidth="1"/>
    <col min="7417" max="7417" width="6.7109375" customWidth="1"/>
    <col min="7418" max="7418" width="7.85546875" customWidth="1"/>
    <col min="7419" max="7419" width="6.5703125" customWidth="1"/>
    <col min="7420" max="7420" width="59.85546875" customWidth="1"/>
    <col min="7421" max="7421" width="12.28515625" customWidth="1"/>
    <col min="7422" max="7422" width="10.85546875" customWidth="1"/>
    <col min="7423" max="7423" width="12" customWidth="1"/>
    <col min="7424" max="7424" width="10.140625" customWidth="1"/>
    <col min="7672" max="7672" width="6.85546875" customWidth="1"/>
    <col min="7673" max="7673" width="6.7109375" customWidth="1"/>
    <col min="7674" max="7674" width="7.85546875" customWidth="1"/>
    <col min="7675" max="7675" width="6.5703125" customWidth="1"/>
    <col min="7676" max="7676" width="59.85546875" customWidth="1"/>
    <col min="7677" max="7677" width="12.28515625" customWidth="1"/>
    <col min="7678" max="7678" width="10.85546875" customWidth="1"/>
    <col min="7679" max="7679" width="12" customWidth="1"/>
    <col min="7680" max="7680" width="10.140625" customWidth="1"/>
    <col min="7928" max="7928" width="6.85546875" customWidth="1"/>
    <col min="7929" max="7929" width="6.7109375" customWidth="1"/>
    <col min="7930" max="7930" width="7.85546875" customWidth="1"/>
    <col min="7931" max="7931" width="6.5703125" customWidth="1"/>
    <col min="7932" max="7932" width="59.85546875" customWidth="1"/>
    <col min="7933" max="7933" width="12.28515625" customWidth="1"/>
    <col min="7934" max="7934" width="10.85546875" customWidth="1"/>
    <col min="7935" max="7935" width="12" customWidth="1"/>
    <col min="7936" max="7936" width="10.140625" customWidth="1"/>
    <col min="8184" max="8184" width="6.85546875" customWidth="1"/>
    <col min="8185" max="8185" width="6.7109375" customWidth="1"/>
    <col min="8186" max="8186" width="7.85546875" customWidth="1"/>
    <col min="8187" max="8187" width="6.5703125" customWidth="1"/>
    <col min="8188" max="8188" width="59.85546875" customWidth="1"/>
    <col min="8189" max="8189" width="12.28515625" customWidth="1"/>
    <col min="8190" max="8190" width="10.85546875" customWidth="1"/>
    <col min="8191" max="8191" width="12" customWidth="1"/>
    <col min="8192" max="8192" width="10.140625" customWidth="1"/>
    <col min="8440" max="8440" width="6.85546875" customWidth="1"/>
    <col min="8441" max="8441" width="6.7109375" customWidth="1"/>
    <col min="8442" max="8442" width="7.85546875" customWidth="1"/>
    <col min="8443" max="8443" width="6.5703125" customWidth="1"/>
    <col min="8444" max="8444" width="59.85546875" customWidth="1"/>
    <col min="8445" max="8445" width="12.28515625" customWidth="1"/>
    <col min="8446" max="8446" width="10.85546875" customWidth="1"/>
    <col min="8447" max="8447" width="12" customWidth="1"/>
    <col min="8448" max="8448" width="10.140625" customWidth="1"/>
    <col min="8696" max="8696" width="6.85546875" customWidth="1"/>
    <col min="8697" max="8697" width="6.7109375" customWidth="1"/>
    <col min="8698" max="8698" width="7.85546875" customWidth="1"/>
    <col min="8699" max="8699" width="6.5703125" customWidth="1"/>
    <col min="8700" max="8700" width="59.85546875" customWidth="1"/>
    <col min="8701" max="8701" width="12.28515625" customWidth="1"/>
    <col min="8702" max="8702" width="10.85546875" customWidth="1"/>
    <col min="8703" max="8703" width="12" customWidth="1"/>
    <col min="8704" max="8704" width="10.140625" customWidth="1"/>
    <col min="8952" max="8952" width="6.85546875" customWidth="1"/>
    <col min="8953" max="8953" width="6.7109375" customWidth="1"/>
    <col min="8954" max="8954" width="7.85546875" customWidth="1"/>
    <col min="8955" max="8955" width="6.5703125" customWidth="1"/>
    <col min="8956" max="8956" width="59.85546875" customWidth="1"/>
    <col min="8957" max="8957" width="12.28515625" customWidth="1"/>
    <col min="8958" max="8958" width="10.85546875" customWidth="1"/>
    <col min="8959" max="8959" width="12" customWidth="1"/>
    <col min="8960" max="8960" width="10.140625" customWidth="1"/>
    <col min="9208" max="9208" width="6.85546875" customWidth="1"/>
    <col min="9209" max="9209" width="6.7109375" customWidth="1"/>
    <col min="9210" max="9210" width="7.85546875" customWidth="1"/>
    <col min="9211" max="9211" width="6.5703125" customWidth="1"/>
    <col min="9212" max="9212" width="59.85546875" customWidth="1"/>
    <col min="9213" max="9213" width="12.28515625" customWidth="1"/>
    <col min="9214" max="9214" width="10.85546875" customWidth="1"/>
    <col min="9215" max="9215" width="12" customWidth="1"/>
    <col min="9216" max="9216" width="10.140625" customWidth="1"/>
    <col min="9464" max="9464" width="6.85546875" customWidth="1"/>
    <col min="9465" max="9465" width="6.7109375" customWidth="1"/>
    <col min="9466" max="9466" width="7.85546875" customWidth="1"/>
    <col min="9467" max="9467" width="6.5703125" customWidth="1"/>
    <col min="9468" max="9468" width="59.85546875" customWidth="1"/>
    <col min="9469" max="9469" width="12.28515625" customWidth="1"/>
    <col min="9470" max="9470" width="10.85546875" customWidth="1"/>
    <col min="9471" max="9471" width="12" customWidth="1"/>
    <col min="9472" max="9472" width="10.140625" customWidth="1"/>
    <col min="9720" max="9720" width="6.85546875" customWidth="1"/>
    <col min="9721" max="9721" width="6.7109375" customWidth="1"/>
    <col min="9722" max="9722" width="7.85546875" customWidth="1"/>
    <col min="9723" max="9723" width="6.5703125" customWidth="1"/>
    <col min="9724" max="9724" width="59.85546875" customWidth="1"/>
    <col min="9725" max="9725" width="12.28515625" customWidth="1"/>
    <col min="9726" max="9726" width="10.85546875" customWidth="1"/>
    <col min="9727" max="9727" width="12" customWidth="1"/>
    <col min="9728" max="9728" width="10.140625" customWidth="1"/>
    <col min="9976" max="9976" width="6.85546875" customWidth="1"/>
    <col min="9977" max="9977" width="6.7109375" customWidth="1"/>
    <col min="9978" max="9978" width="7.85546875" customWidth="1"/>
    <col min="9979" max="9979" width="6.5703125" customWidth="1"/>
    <col min="9980" max="9980" width="59.85546875" customWidth="1"/>
    <col min="9981" max="9981" width="12.28515625" customWidth="1"/>
    <col min="9982" max="9982" width="10.85546875" customWidth="1"/>
    <col min="9983" max="9983" width="12" customWidth="1"/>
    <col min="9984" max="9984" width="10.140625" customWidth="1"/>
    <col min="10232" max="10232" width="6.85546875" customWidth="1"/>
    <col min="10233" max="10233" width="6.7109375" customWidth="1"/>
    <col min="10234" max="10234" width="7.85546875" customWidth="1"/>
    <col min="10235" max="10235" width="6.5703125" customWidth="1"/>
    <col min="10236" max="10236" width="59.85546875" customWidth="1"/>
    <col min="10237" max="10237" width="12.28515625" customWidth="1"/>
    <col min="10238" max="10238" width="10.85546875" customWidth="1"/>
    <col min="10239" max="10239" width="12" customWidth="1"/>
    <col min="10240" max="10240" width="10.140625" customWidth="1"/>
    <col min="10488" max="10488" width="6.85546875" customWidth="1"/>
    <col min="10489" max="10489" width="6.7109375" customWidth="1"/>
    <col min="10490" max="10490" width="7.85546875" customWidth="1"/>
    <col min="10491" max="10491" width="6.5703125" customWidth="1"/>
    <col min="10492" max="10492" width="59.85546875" customWidth="1"/>
    <col min="10493" max="10493" width="12.28515625" customWidth="1"/>
    <col min="10494" max="10494" width="10.85546875" customWidth="1"/>
    <col min="10495" max="10495" width="12" customWidth="1"/>
    <col min="10496" max="10496" width="10.140625" customWidth="1"/>
    <col min="10744" max="10744" width="6.85546875" customWidth="1"/>
    <col min="10745" max="10745" width="6.7109375" customWidth="1"/>
    <col min="10746" max="10746" width="7.85546875" customWidth="1"/>
    <col min="10747" max="10747" width="6.5703125" customWidth="1"/>
    <col min="10748" max="10748" width="59.85546875" customWidth="1"/>
    <col min="10749" max="10749" width="12.28515625" customWidth="1"/>
    <col min="10750" max="10750" width="10.85546875" customWidth="1"/>
    <col min="10751" max="10751" width="12" customWidth="1"/>
    <col min="10752" max="10752" width="10.140625" customWidth="1"/>
    <col min="11000" max="11000" width="6.85546875" customWidth="1"/>
    <col min="11001" max="11001" width="6.7109375" customWidth="1"/>
    <col min="11002" max="11002" width="7.85546875" customWidth="1"/>
    <col min="11003" max="11003" width="6.5703125" customWidth="1"/>
    <col min="11004" max="11004" width="59.85546875" customWidth="1"/>
    <col min="11005" max="11005" width="12.28515625" customWidth="1"/>
    <col min="11006" max="11006" width="10.85546875" customWidth="1"/>
    <col min="11007" max="11007" width="12" customWidth="1"/>
    <col min="11008" max="11008" width="10.140625" customWidth="1"/>
    <col min="11256" max="11256" width="6.85546875" customWidth="1"/>
    <col min="11257" max="11257" width="6.7109375" customWidth="1"/>
    <col min="11258" max="11258" width="7.85546875" customWidth="1"/>
    <col min="11259" max="11259" width="6.5703125" customWidth="1"/>
    <col min="11260" max="11260" width="59.85546875" customWidth="1"/>
    <col min="11261" max="11261" width="12.28515625" customWidth="1"/>
    <col min="11262" max="11262" width="10.85546875" customWidth="1"/>
    <col min="11263" max="11263" width="12" customWidth="1"/>
    <col min="11264" max="11264" width="10.140625" customWidth="1"/>
    <col min="11512" max="11512" width="6.85546875" customWidth="1"/>
    <col min="11513" max="11513" width="6.7109375" customWidth="1"/>
    <col min="11514" max="11514" width="7.85546875" customWidth="1"/>
    <col min="11515" max="11515" width="6.5703125" customWidth="1"/>
    <col min="11516" max="11516" width="59.85546875" customWidth="1"/>
    <col min="11517" max="11517" width="12.28515625" customWidth="1"/>
    <col min="11518" max="11518" width="10.85546875" customWidth="1"/>
    <col min="11519" max="11519" width="12" customWidth="1"/>
    <col min="11520" max="11520" width="10.140625" customWidth="1"/>
    <col min="11768" max="11768" width="6.85546875" customWidth="1"/>
    <col min="11769" max="11769" width="6.7109375" customWidth="1"/>
    <col min="11770" max="11770" width="7.85546875" customWidth="1"/>
    <col min="11771" max="11771" width="6.5703125" customWidth="1"/>
    <col min="11772" max="11772" width="59.85546875" customWidth="1"/>
    <col min="11773" max="11773" width="12.28515625" customWidth="1"/>
    <col min="11774" max="11774" width="10.85546875" customWidth="1"/>
    <col min="11775" max="11775" width="12" customWidth="1"/>
    <col min="11776" max="11776" width="10.140625" customWidth="1"/>
    <col min="12024" max="12024" width="6.85546875" customWidth="1"/>
    <col min="12025" max="12025" width="6.7109375" customWidth="1"/>
    <col min="12026" max="12026" width="7.85546875" customWidth="1"/>
    <col min="12027" max="12027" width="6.5703125" customWidth="1"/>
    <col min="12028" max="12028" width="59.85546875" customWidth="1"/>
    <col min="12029" max="12029" width="12.28515625" customWidth="1"/>
    <col min="12030" max="12030" width="10.85546875" customWidth="1"/>
    <col min="12031" max="12031" width="12" customWidth="1"/>
    <col min="12032" max="12032" width="10.140625" customWidth="1"/>
    <col min="12280" max="12280" width="6.85546875" customWidth="1"/>
    <col min="12281" max="12281" width="6.7109375" customWidth="1"/>
    <col min="12282" max="12282" width="7.85546875" customWidth="1"/>
    <col min="12283" max="12283" width="6.5703125" customWidth="1"/>
    <col min="12284" max="12284" width="59.85546875" customWidth="1"/>
    <col min="12285" max="12285" width="12.28515625" customWidth="1"/>
    <col min="12286" max="12286" width="10.85546875" customWidth="1"/>
    <col min="12287" max="12287" width="12" customWidth="1"/>
    <col min="12288" max="12288" width="10.140625" customWidth="1"/>
    <col min="12536" max="12536" width="6.85546875" customWidth="1"/>
    <col min="12537" max="12537" width="6.7109375" customWidth="1"/>
    <col min="12538" max="12538" width="7.85546875" customWidth="1"/>
    <col min="12539" max="12539" width="6.5703125" customWidth="1"/>
    <col min="12540" max="12540" width="59.85546875" customWidth="1"/>
    <col min="12541" max="12541" width="12.28515625" customWidth="1"/>
    <col min="12542" max="12542" width="10.85546875" customWidth="1"/>
    <col min="12543" max="12543" width="12" customWidth="1"/>
    <col min="12544" max="12544" width="10.140625" customWidth="1"/>
    <col min="12792" max="12792" width="6.85546875" customWidth="1"/>
    <col min="12793" max="12793" width="6.7109375" customWidth="1"/>
    <col min="12794" max="12794" width="7.85546875" customWidth="1"/>
    <col min="12795" max="12795" width="6.5703125" customWidth="1"/>
    <col min="12796" max="12796" width="59.85546875" customWidth="1"/>
    <col min="12797" max="12797" width="12.28515625" customWidth="1"/>
    <col min="12798" max="12798" width="10.85546875" customWidth="1"/>
    <col min="12799" max="12799" width="12" customWidth="1"/>
    <col min="12800" max="12800" width="10.140625" customWidth="1"/>
    <col min="13048" max="13048" width="6.85546875" customWidth="1"/>
    <col min="13049" max="13049" width="6.7109375" customWidth="1"/>
    <col min="13050" max="13050" width="7.85546875" customWidth="1"/>
    <col min="13051" max="13051" width="6.5703125" customWidth="1"/>
    <col min="13052" max="13052" width="59.85546875" customWidth="1"/>
    <col min="13053" max="13053" width="12.28515625" customWidth="1"/>
    <col min="13054" max="13054" width="10.85546875" customWidth="1"/>
    <col min="13055" max="13055" width="12" customWidth="1"/>
    <col min="13056" max="13056" width="10.140625" customWidth="1"/>
    <col min="13304" max="13304" width="6.85546875" customWidth="1"/>
    <col min="13305" max="13305" width="6.7109375" customWidth="1"/>
    <col min="13306" max="13306" width="7.85546875" customWidth="1"/>
    <col min="13307" max="13307" width="6.5703125" customWidth="1"/>
    <col min="13308" max="13308" width="59.85546875" customWidth="1"/>
    <col min="13309" max="13309" width="12.28515625" customWidth="1"/>
    <col min="13310" max="13310" width="10.85546875" customWidth="1"/>
    <col min="13311" max="13311" width="12" customWidth="1"/>
    <col min="13312" max="13312" width="10.140625" customWidth="1"/>
    <col min="13560" max="13560" width="6.85546875" customWidth="1"/>
    <col min="13561" max="13561" width="6.7109375" customWidth="1"/>
    <col min="13562" max="13562" width="7.85546875" customWidth="1"/>
    <col min="13563" max="13563" width="6.5703125" customWidth="1"/>
    <col min="13564" max="13564" width="59.85546875" customWidth="1"/>
    <col min="13565" max="13565" width="12.28515625" customWidth="1"/>
    <col min="13566" max="13566" width="10.85546875" customWidth="1"/>
    <col min="13567" max="13567" width="12" customWidth="1"/>
    <col min="13568" max="13568" width="10.140625" customWidth="1"/>
    <col min="13816" max="13816" width="6.85546875" customWidth="1"/>
    <col min="13817" max="13817" width="6.7109375" customWidth="1"/>
    <col min="13818" max="13818" width="7.85546875" customWidth="1"/>
    <col min="13819" max="13819" width="6.5703125" customWidth="1"/>
    <col min="13820" max="13820" width="59.85546875" customWidth="1"/>
    <col min="13821" max="13821" width="12.28515625" customWidth="1"/>
    <col min="13822" max="13822" width="10.85546875" customWidth="1"/>
    <col min="13823" max="13823" width="12" customWidth="1"/>
    <col min="13824" max="13824" width="10.140625" customWidth="1"/>
    <col min="14072" max="14072" width="6.85546875" customWidth="1"/>
    <col min="14073" max="14073" width="6.7109375" customWidth="1"/>
    <col min="14074" max="14074" width="7.85546875" customWidth="1"/>
    <col min="14075" max="14075" width="6.5703125" customWidth="1"/>
    <col min="14076" max="14076" width="59.85546875" customWidth="1"/>
    <col min="14077" max="14077" width="12.28515625" customWidth="1"/>
    <col min="14078" max="14078" width="10.85546875" customWidth="1"/>
    <col min="14079" max="14079" width="12" customWidth="1"/>
    <col min="14080" max="14080" width="10.140625" customWidth="1"/>
    <col min="14328" max="14328" width="6.85546875" customWidth="1"/>
    <col min="14329" max="14329" width="6.7109375" customWidth="1"/>
    <col min="14330" max="14330" width="7.85546875" customWidth="1"/>
    <col min="14331" max="14331" width="6.5703125" customWidth="1"/>
    <col min="14332" max="14332" width="59.85546875" customWidth="1"/>
    <col min="14333" max="14333" width="12.28515625" customWidth="1"/>
    <col min="14334" max="14334" width="10.85546875" customWidth="1"/>
    <col min="14335" max="14335" width="12" customWidth="1"/>
    <col min="14336" max="14336" width="10.140625" customWidth="1"/>
    <col min="14584" max="14584" width="6.85546875" customWidth="1"/>
    <col min="14585" max="14585" width="6.7109375" customWidth="1"/>
    <col min="14586" max="14586" width="7.85546875" customWidth="1"/>
    <col min="14587" max="14587" width="6.5703125" customWidth="1"/>
    <col min="14588" max="14588" width="59.85546875" customWidth="1"/>
    <col min="14589" max="14589" width="12.28515625" customWidth="1"/>
    <col min="14590" max="14590" width="10.85546875" customWidth="1"/>
    <col min="14591" max="14591" width="12" customWidth="1"/>
    <col min="14592" max="14592" width="10.140625" customWidth="1"/>
    <col min="14840" max="14840" width="6.85546875" customWidth="1"/>
    <col min="14841" max="14841" width="6.7109375" customWidth="1"/>
    <col min="14842" max="14842" width="7.85546875" customWidth="1"/>
    <col min="14843" max="14843" width="6.5703125" customWidth="1"/>
    <col min="14844" max="14844" width="59.85546875" customWidth="1"/>
    <col min="14845" max="14845" width="12.28515625" customWidth="1"/>
    <col min="14846" max="14846" width="10.85546875" customWidth="1"/>
    <col min="14847" max="14847" width="12" customWidth="1"/>
    <col min="14848" max="14848" width="10.140625" customWidth="1"/>
    <col min="15096" max="15096" width="6.85546875" customWidth="1"/>
    <col min="15097" max="15097" width="6.7109375" customWidth="1"/>
    <col min="15098" max="15098" width="7.85546875" customWidth="1"/>
    <col min="15099" max="15099" width="6.5703125" customWidth="1"/>
    <col min="15100" max="15100" width="59.85546875" customWidth="1"/>
    <col min="15101" max="15101" width="12.28515625" customWidth="1"/>
    <col min="15102" max="15102" width="10.85546875" customWidth="1"/>
    <col min="15103" max="15103" width="12" customWidth="1"/>
    <col min="15104" max="15104" width="10.140625" customWidth="1"/>
    <col min="15352" max="15352" width="6.85546875" customWidth="1"/>
    <col min="15353" max="15353" width="6.7109375" customWidth="1"/>
    <col min="15354" max="15354" width="7.85546875" customWidth="1"/>
    <col min="15355" max="15355" width="6.5703125" customWidth="1"/>
    <col min="15356" max="15356" width="59.85546875" customWidth="1"/>
    <col min="15357" max="15357" width="12.28515625" customWidth="1"/>
    <col min="15358" max="15358" width="10.85546875" customWidth="1"/>
    <col min="15359" max="15359" width="12" customWidth="1"/>
    <col min="15360" max="15360" width="10.140625" customWidth="1"/>
    <col min="15608" max="15608" width="6.85546875" customWidth="1"/>
    <col min="15609" max="15609" width="6.7109375" customWidth="1"/>
    <col min="15610" max="15610" width="7.85546875" customWidth="1"/>
    <col min="15611" max="15611" width="6.5703125" customWidth="1"/>
    <col min="15612" max="15612" width="59.85546875" customWidth="1"/>
    <col min="15613" max="15613" width="12.28515625" customWidth="1"/>
    <col min="15614" max="15614" width="10.85546875" customWidth="1"/>
    <col min="15615" max="15615" width="12" customWidth="1"/>
    <col min="15616" max="15616" width="10.140625" customWidth="1"/>
    <col min="15864" max="15864" width="6.85546875" customWidth="1"/>
    <col min="15865" max="15865" width="6.7109375" customWidth="1"/>
    <col min="15866" max="15866" width="7.85546875" customWidth="1"/>
    <col min="15867" max="15867" width="6.5703125" customWidth="1"/>
    <col min="15868" max="15868" width="59.85546875" customWidth="1"/>
    <col min="15869" max="15869" width="12.28515625" customWidth="1"/>
    <col min="15870" max="15870" width="10.85546875" customWidth="1"/>
    <col min="15871" max="15871" width="12" customWidth="1"/>
    <col min="15872" max="15872" width="10.140625" customWidth="1"/>
    <col min="16120" max="16120" width="6.85546875" customWidth="1"/>
    <col min="16121" max="16121" width="6.7109375" customWidth="1"/>
    <col min="16122" max="16122" width="7.85546875" customWidth="1"/>
    <col min="16123" max="16123" width="6.5703125" customWidth="1"/>
    <col min="16124" max="16124" width="59.85546875" customWidth="1"/>
    <col min="16125" max="16125" width="12.28515625" customWidth="1"/>
    <col min="16126" max="16126" width="10.85546875" customWidth="1"/>
    <col min="16127" max="16127" width="12" customWidth="1"/>
    <col min="16128" max="16128" width="10.140625" customWidth="1"/>
  </cols>
  <sheetData>
    <row r="2" spans="1:8" s="6" customFormat="1" ht="12.75">
      <c r="A2" s="1" t="s">
        <v>0</v>
      </c>
      <c r="B2" s="2"/>
      <c r="C2" s="2"/>
      <c r="D2" s="3"/>
      <c r="E2" s="4" t="s">
        <v>1</v>
      </c>
      <c r="F2" s="5"/>
      <c r="G2" s="5"/>
      <c r="H2" s="5"/>
    </row>
    <row r="3" spans="1:8" s="6" customFormat="1" ht="36">
      <c r="A3" s="7" t="s">
        <v>2</v>
      </c>
      <c r="B3" s="7" t="s">
        <v>3</v>
      </c>
      <c r="C3" s="7" t="s">
        <v>4</v>
      </c>
      <c r="D3" s="8" t="s">
        <v>5</v>
      </c>
      <c r="E3" s="9"/>
      <c r="F3" s="71" t="s">
        <v>442</v>
      </c>
      <c r="G3" s="71" t="s">
        <v>443</v>
      </c>
      <c r="H3" s="107" t="s">
        <v>455</v>
      </c>
    </row>
    <row r="4" spans="1:8" s="6" customFormat="1" ht="12.75">
      <c r="A4" s="11" t="s">
        <v>6</v>
      </c>
      <c r="B4" s="11" t="s">
        <v>6</v>
      </c>
      <c r="C4" s="11"/>
      <c r="D4" s="8" t="s">
        <v>7</v>
      </c>
      <c r="E4" s="12"/>
      <c r="F4" s="10"/>
      <c r="G4" s="10"/>
      <c r="H4" s="10"/>
    </row>
    <row r="5" spans="1:8" s="15" customFormat="1" ht="12.75">
      <c r="A5" s="56">
        <v>1</v>
      </c>
      <c r="B5" s="56">
        <v>2</v>
      </c>
      <c r="C5" s="56">
        <v>3</v>
      </c>
      <c r="D5" s="56">
        <v>4</v>
      </c>
      <c r="E5" s="57">
        <v>5</v>
      </c>
      <c r="F5" s="14">
        <v>7</v>
      </c>
      <c r="G5" s="14">
        <v>7</v>
      </c>
      <c r="H5" s="14" t="s">
        <v>456</v>
      </c>
    </row>
    <row r="6" spans="1:8" s="20" customFormat="1" ht="12.75">
      <c r="A6" s="13"/>
      <c r="B6" s="16"/>
      <c r="C6" s="16"/>
      <c r="D6" s="17"/>
      <c r="E6" s="18" t="s">
        <v>8</v>
      </c>
      <c r="F6" s="19"/>
      <c r="G6" s="19"/>
      <c r="H6" s="19"/>
    </row>
    <row r="7" spans="1:8" s="25" customFormat="1" ht="13.5">
      <c r="A7" s="21">
        <v>710000</v>
      </c>
      <c r="B7" s="21"/>
      <c r="C7" s="21"/>
      <c r="D7" s="22">
        <v>1</v>
      </c>
      <c r="E7" s="23" t="s">
        <v>9</v>
      </c>
      <c r="F7" s="24">
        <f t="shared" ref="F7" si="0">SUM(F8+F18+F26)</f>
        <v>7809800</v>
      </c>
      <c r="G7" s="24">
        <f t="shared" ref="G7" si="1">SUM(G8+G18+G26)</f>
        <v>7924800</v>
      </c>
      <c r="H7" s="24">
        <f>SUM(G7/F7)*100</f>
        <v>101.47250889907554</v>
      </c>
    </row>
    <row r="8" spans="1:8" s="30" customFormat="1" ht="13.5">
      <c r="A8" s="26">
        <v>714100</v>
      </c>
      <c r="B8" s="26"/>
      <c r="C8" s="26"/>
      <c r="D8" s="27" t="s">
        <v>10</v>
      </c>
      <c r="E8" s="28" t="s">
        <v>11</v>
      </c>
      <c r="F8" s="29">
        <f t="shared" ref="F8" si="2">SUM(F9+F13+F15)</f>
        <v>1789800</v>
      </c>
      <c r="G8" s="29">
        <f t="shared" ref="G8" si="3">SUM(G9+G13+G15)</f>
        <v>1789800</v>
      </c>
      <c r="H8" s="24">
        <f t="shared" ref="H8:H71" si="4">SUM(G8/F8)*100</f>
        <v>100</v>
      </c>
    </row>
    <row r="9" spans="1:8" s="30" customFormat="1" ht="13.5">
      <c r="A9" s="26"/>
      <c r="B9" s="26">
        <v>714110</v>
      </c>
      <c r="C9" s="26"/>
      <c r="D9" s="27" t="s">
        <v>12</v>
      </c>
      <c r="E9" s="28" t="s">
        <v>13</v>
      </c>
      <c r="F9" s="31">
        <f t="shared" ref="F9" si="5">SUM(F10+F11+F12)</f>
        <v>300000</v>
      </c>
      <c r="G9" s="31">
        <f t="shared" ref="G9" si="6">SUM(G10+G11+G12)</f>
        <v>300000</v>
      </c>
      <c r="H9" s="24">
        <f t="shared" si="4"/>
        <v>100</v>
      </c>
    </row>
    <row r="10" spans="1:8" s="36" customFormat="1" ht="13.5">
      <c r="A10" s="32"/>
      <c r="B10" s="32"/>
      <c r="C10" s="32">
        <v>714111</v>
      </c>
      <c r="D10" s="33" t="s">
        <v>14</v>
      </c>
      <c r="E10" s="34" t="s">
        <v>15</v>
      </c>
      <c r="F10" s="35">
        <v>50000</v>
      </c>
      <c r="G10" s="35">
        <v>50000</v>
      </c>
      <c r="H10" s="24">
        <f t="shared" si="4"/>
        <v>100</v>
      </c>
    </row>
    <row r="11" spans="1:8" s="36" customFormat="1" ht="13.5">
      <c r="A11" s="32"/>
      <c r="B11" s="32"/>
      <c r="C11" s="32">
        <v>714112</v>
      </c>
      <c r="D11" s="33" t="s">
        <v>16</v>
      </c>
      <c r="E11" s="34" t="s">
        <v>17</v>
      </c>
      <c r="F11" s="35">
        <v>50000</v>
      </c>
      <c r="G11" s="35">
        <v>50000</v>
      </c>
      <c r="H11" s="24">
        <f t="shared" si="4"/>
        <v>100</v>
      </c>
    </row>
    <row r="12" spans="1:8" s="36" customFormat="1" ht="13.5">
      <c r="A12" s="32"/>
      <c r="B12" s="32"/>
      <c r="C12" s="32">
        <v>714113</v>
      </c>
      <c r="D12" s="33" t="s">
        <v>18</v>
      </c>
      <c r="E12" s="34" t="s">
        <v>19</v>
      </c>
      <c r="F12" s="35">
        <v>200000</v>
      </c>
      <c r="G12" s="35">
        <v>200000</v>
      </c>
      <c r="H12" s="24">
        <f t="shared" si="4"/>
        <v>100</v>
      </c>
    </row>
    <row r="13" spans="1:8" s="30" customFormat="1" ht="13.5">
      <c r="A13" s="26"/>
      <c r="B13" s="26">
        <v>714120</v>
      </c>
      <c r="C13" s="26"/>
      <c r="D13" s="27" t="s">
        <v>20</v>
      </c>
      <c r="E13" s="28" t="s">
        <v>21</v>
      </c>
      <c r="F13" s="29">
        <f t="shared" ref="F13" si="7">SUM(F14)</f>
        <v>30000</v>
      </c>
      <c r="G13" s="29">
        <f t="shared" ref="G13" si="8">SUM(G14)</f>
        <v>30000</v>
      </c>
      <c r="H13" s="24">
        <f t="shared" si="4"/>
        <v>100</v>
      </c>
    </row>
    <row r="14" spans="1:8" s="36" customFormat="1" ht="13.5">
      <c r="A14" s="32"/>
      <c r="B14" s="32"/>
      <c r="C14" s="32">
        <v>714121</v>
      </c>
      <c r="D14" s="33" t="s">
        <v>22</v>
      </c>
      <c r="E14" s="34" t="s">
        <v>21</v>
      </c>
      <c r="F14" s="35">
        <v>30000</v>
      </c>
      <c r="G14" s="35">
        <v>30000</v>
      </c>
      <c r="H14" s="24">
        <f t="shared" si="4"/>
        <v>100</v>
      </c>
    </row>
    <row r="15" spans="1:8" s="30" customFormat="1" ht="13.5">
      <c r="A15" s="26"/>
      <c r="B15" s="26">
        <v>714130</v>
      </c>
      <c r="C15" s="26"/>
      <c r="D15" s="27" t="s">
        <v>23</v>
      </c>
      <c r="E15" s="28" t="s">
        <v>24</v>
      </c>
      <c r="F15" s="29">
        <f t="shared" ref="F15" si="9">SUM(F16+F17)</f>
        <v>1459800</v>
      </c>
      <c r="G15" s="29">
        <f t="shared" ref="G15" si="10">SUM(G16+G17)</f>
        <v>1459800</v>
      </c>
      <c r="H15" s="24">
        <f t="shared" si="4"/>
        <v>100</v>
      </c>
    </row>
    <row r="16" spans="1:8" s="36" customFormat="1" ht="13.5">
      <c r="A16" s="32"/>
      <c r="B16" s="32"/>
      <c r="C16" s="32">
        <v>714131</v>
      </c>
      <c r="D16" s="33" t="s">
        <v>25</v>
      </c>
      <c r="E16" s="34" t="s">
        <v>26</v>
      </c>
      <c r="F16" s="35">
        <v>459800</v>
      </c>
      <c r="G16" s="35">
        <v>459800</v>
      </c>
      <c r="H16" s="24">
        <f t="shared" si="4"/>
        <v>100</v>
      </c>
    </row>
    <row r="17" spans="1:8" s="36" customFormat="1" ht="13.5">
      <c r="A17" s="32"/>
      <c r="B17" s="32"/>
      <c r="C17" s="32">
        <v>714132</v>
      </c>
      <c r="D17" s="33" t="s">
        <v>27</v>
      </c>
      <c r="E17" s="34" t="s">
        <v>28</v>
      </c>
      <c r="F17" s="35">
        <v>1000000</v>
      </c>
      <c r="G17" s="35">
        <v>1000000</v>
      </c>
      <c r="H17" s="24">
        <f t="shared" si="4"/>
        <v>100</v>
      </c>
    </row>
    <row r="18" spans="1:8" s="30" customFormat="1" ht="13.5">
      <c r="A18" s="26">
        <v>716100</v>
      </c>
      <c r="B18" s="26"/>
      <c r="C18" s="26"/>
      <c r="D18" s="27" t="s">
        <v>29</v>
      </c>
      <c r="E18" s="28" t="s">
        <v>30</v>
      </c>
      <c r="F18" s="29">
        <f t="shared" ref="F18" si="11">SUM(F19)</f>
        <v>1625000</v>
      </c>
      <c r="G18" s="29">
        <f t="shared" ref="G18" si="12">SUM(G19)</f>
        <v>1735000</v>
      </c>
      <c r="H18" s="24">
        <f t="shared" si="4"/>
        <v>106.76923076923077</v>
      </c>
    </row>
    <row r="19" spans="1:8" s="30" customFormat="1" ht="13.5">
      <c r="A19" s="26"/>
      <c r="B19" s="26">
        <v>716110</v>
      </c>
      <c r="C19" s="26"/>
      <c r="D19" s="27" t="s">
        <v>31</v>
      </c>
      <c r="E19" s="28" t="s">
        <v>32</v>
      </c>
      <c r="F19" s="29">
        <f t="shared" ref="F19" si="13">SUM(F20:F25)</f>
        <v>1625000</v>
      </c>
      <c r="G19" s="29">
        <f t="shared" ref="G19" si="14">SUM(G20:G25)</f>
        <v>1735000</v>
      </c>
      <c r="H19" s="24">
        <f t="shared" si="4"/>
        <v>106.76923076923077</v>
      </c>
    </row>
    <row r="20" spans="1:8" s="36" customFormat="1" ht="13.5">
      <c r="A20" s="32"/>
      <c r="B20" s="32"/>
      <c r="C20" s="32">
        <v>716111</v>
      </c>
      <c r="D20" s="33" t="s">
        <v>33</v>
      </c>
      <c r="E20" s="34" t="s">
        <v>34</v>
      </c>
      <c r="F20" s="35">
        <v>1000000</v>
      </c>
      <c r="G20" s="35">
        <v>1200000</v>
      </c>
      <c r="H20" s="24">
        <f t="shared" si="4"/>
        <v>120</v>
      </c>
    </row>
    <row r="21" spans="1:8" s="36" customFormat="1" ht="13.5">
      <c r="A21" s="32"/>
      <c r="B21" s="32"/>
      <c r="C21" s="32">
        <v>716112</v>
      </c>
      <c r="D21" s="33" t="s">
        <v>35</v>
      </c>
      <c r="E21" s="34" t="s">
        <v>36</v>
      </c>
      <c r="F21" s="35">
        <v>100000</v>
      </c>
      <c r="G21" s="35">
        <v>110000</v>
      </c>
      <c r="H21" s="24">
        <f t="shared" si="4"/>
        <v>110.00000000000001</v>
      </c>
    </row>
    <row r="22" spans="1:8" s="36" customFormat="1" ht="13.5">
      <c r="A22" s="32"/>
      <c r="B22" s="32"/>
      <c r="C22" s="32">
        <v>716113</v>
      </c>
      <c r="D22" s="33" t="s">
        <v>37</v>
      </c>
      <c r="E22" s="34" t="s">
        <v>38</v>
      </c>
      <c r="F22" s="35">
        <v>35000</v>
      </c>
      <c r="G22" s="35">
        <v>35000</v>
      </c>
      <c r="H22" s="24">
        <f t="shared" si="4"/>
        <v>100</v>
      </c>
    </row>
    <row r="23" spans="1:8" s="36" customFormat="1" ht="13.5">
      <c r="A23" s="32"/>
      <c r="B23" s="32"/>
      <c r="C23" s="32">
        <v>716115</v>
      </c>
      <c r="D23" s="33" t="s">
        <v>39</v>
      </c>
      <c r="E23" s="34" t="s">
        <v>40</v>
      </c>
      <c r="F23" s="35">
        <v>70000</v>
      </c>
      <c r="G23" s="35">
        <v>70000</v>
      </c>
      <c r="H23" s="24">
        <f t="shared" si="4"/>
        <v>100</v>
      </c>
    </row>
    <row r="24" spans="1:8" s="36" customFormat="1" ht="13.5">
      <c r="A24" s="32"/>
      <c r="B24" s="32"/>
      <c r="C24" s="32">
        <v>716116</v>
      </c>
      <c r="D24" s="33" t="s">
        <v>41</v>
      </c>
      <c r="E24" s="34" t="s">
        <v>42</v>
      </c>
      <c r="F24" s="35">
        <v>300000</v>
      </c>
      <c r="G24" s="35">
        <v>200000</v>
      </c>
      <c r="H24" s="24">
        <f t="shared" si="4"/>
        <v>66.666666666666657</v>
      </c>
    </row>
    <row r="25" spans="1:8" s="36" customFormat="1" ht="13.5">
      <c r="A25" s="32"/>
      <c r="B25" s="32"/>
      <c r="C25" s="32">
        <v>716117</v>
      </c>
      <c r="D25" s="33" t="s">
        <v>43</v>
      </c>
      <c r="E25" s="34" t="s">
        <v>44</v>
      </c>
      <c r="F25" s="35">
        <v>120000</v>
      </c>
      <c r="G25" s="35">
        <v>120000</v>
      </c>
      <c r="H25" s="24">
        <f t="shared" si="4"/>
        <v>100</v>
      </c>
    </row>
    <row r="26" spans="1:8" s="30" customFormat="1" ht="13.5">
      <c r="A26" s="26">
        <v>717100</v>
      </c>
      <c r="B26" s="26"/>
      <c r="C26" s="26"/>
      <c r="D26" s="27" t="s">
        <v>45</v>
      </c>
      <c r="E26" s="28" t="s">
        <v>46</v>
      </c>
      <c r="F26" s="29">
        <f t="shared" ref="F26" si="15">SUM(F27+F29)</f>
        <v>4395000</v>
      </c>
      <c r="G26" s="29">
        <f t="shared" ref="G26" si="16">SUM(G27+G29)</f>
        <v>4400000</v>
      </c>
      <c r="H26" s="24">
        <f t="shared" si="4"/>
        <v>100.11376564277587</v>
      </c>
    </row>
    <row r="27" spans="1:8" s="30" customFormat="1" ht="13.5">
      <c r="A27" s="26"/>
      <c r="B27" s="26">
        <v>717130</v>
      </c>
      <c r="C27" s="26"/>
      <c r="D27" s="27" t="s">
        <v>47</v>
      </c>
      <c r="E27" s="28" t="s">
        <v>48</v>
      </c>
      <c r="F27" s="29">
        <f t="shared" ref="F27" si="17">SUM(F28)</f>
        <v>400000</v>
      </c>
      <c r="G27" s="29">
        <f t="shared" ref="G27" si="18">SUM(G28)</f>
        <v>400000</v>
      </c>
      <c r="H27" s="24">
        <f t="shared" si="4"/>
        <v>100</v>
      </c>
    </row>
    <row r="28" spans="1:8" s="36" customFormat="1" ht="13.5">
      <c r="A28" s="32"/>
      <c r="B28" s="32"/>
      <c r="C28" s="32">
        <v>717131</v>
      </c>
      <c r="D28" s="33" t="s">
        <v>49</v>
      </c>
      <c r="E28" s="34" t="s">
        <v>48</v>
      </c>
      <c r="F28" s="35">
        <v>400000</v>
      </c>
      <c r="G28" s="35">
        <v>400000</v>
      </c>
      <c r="H28" s="24">
        <f t="shared" si="4"/>
        <v>100</v>
      </c>
    </row>
    <row r="29" spans="1:8" s="30" customFormat="1" ht="13.5">
      <c r="A29" s="26"/>
      <c r="B29" s="26">
        <v>717140</v>
      </c>
      <c r="C29" s="26"/>
      <c r="D29" s="27" t="s">
        <v>50</v>
      </c>
      <c r="E29" s="28" t="s">
        <v>51</v>
      </c>
      <c r="F29" s="29">
        <f t="shared" ref="F29" si="19">SUM(F30)</f>
        <v>3995000</v>
      </c>
      <c r="G29" s="29">
        <f t="shared" ref="G29" si="20">SUM(G30)</f>
        <v>4000000</v>
      </c>
      <c r="H29" s="24">
        <f t="shared" si="4"/>
        <v>100.12515644555695</v>
      </c>
    </row>
    <row r="30" spans="1:8" s="36" customFormat="1" ht="13.5">
      <c r="A30" s="32"/>
      <c r="B30" s="32"/>
      <c r="C30" s="32">
        <v>717141</v>
      </c>
      <c r="D30" s="33" t="s">
        <v>52</v>
      </c>
      <c r="E30" s="34" t="s">
        <v>51</v>
      </c>
      <c r="F30" s="35">
        <v>3995000</v>
      </c>
      <c r="G30" s="35">
        <v>4000000</v>
      </c>
      <c r="H30" s="24">
        <f t="shared" si="4"/>
        <v>100.12515644555695</v>
      </c>
    </row>
    <row r="31" spans="1:8" s="30" customFormat="1" ht="13.5">
      <c r="A31" s="26">
        <v>720000</v>
      </c>
      <c r="B31" s="26"/>
      <c r="C31" s="26"/>
      <c r="D31" s="27">
        <v>2</v>
      </c>
      <c r="E31" s="37" t="s">
        <v>53</v>
      </c>
      <c r="F31" s="29">
        <f t="shared" ref="F31" si="21">SUM(F32+F42+F47+F50+F53+F67+F83+F87+F90)</f>
        <v>5285200</v>
      </c>
      <c r="G31" s="29">
        <f t="shared" ref="G31" si="22">SUM(G32+G42+G47+G50+G53+G67+G83+G87+G90)</f>
        <v>6075200</v>
      </c>
      <c r="H31" s="24">
        <f t="shared" si="4"/>
        <v>114.94740028759556</v>
      </c>
    </row>
    <row r="32" spans="1:8" s="30" customFormat="1" ht="13.5">
      <c r="A32" s="26">
        <v>721100</v>
      </c>
      <c r="B32" s="26"/>
      <c r="C32" s="26"/>
      <c r="D32" s="27" t="s">
        <v>54</v>
      </c>
      <c r="E32" s="28" t="s">
        <v>55</v>
      </c>
      <c r="F32" s="29">
        <f t="shared" ref="F32" si="23">SUM(F33+F35+F40)</f>
        <v>760000</v>
      </c>
      <c r="G32" s="29">
        <f t="shared" ref="G32" si="24">SUM(G33+G35+G40)</f>
        <v>760000</v>
      </c>
      <c r="H32" s="24">
        <f t="shared" si="4"/>
        <v>100</v>
      </c>
    </row>
    <row r="33" spans="1:8" s="30" customFormat="1" ht="13.5">
      <c r="A33" s="26"/>
      <c r="B33" s="26">
        <v>721110</v>
      </c>
      <c r="C33" s="26"/>
      <c r="D33" s="27" t="s">
        <v>56</v>
      </c>
      <c r="E33" s="28" t="s">
        <v>57</v>
      </c>
      <c r="F33" s="29">
        <f t="shared" ref="F33" si="25">SUM(F34)</f>
        <v>10000</v>
      </c>
      <c r="G33" s="29">
        <f t="shared" ref="G33" si="26">SUM(G34)</f>
        <v>10000</v>
      </c>
      <c r="H33" s="24">
        <f t="shared" si="4"/>
        <v>100</v>
      </c>
    </row>
    <row r="34" spans="1:8" s="30" customFormat="1" ht="13.5">
      <c r="A34" s="26"/>
      <c r="B34" s="26"/>
      <c r="C34" s="32">
        <v>721112</v>
      </c>
      <c r="D34" s="33" t="s">
        <v>58</v>
      </c>
      <c r="E34" s="34" t="s">
        <v>59</v>
      </c>
      <c r="F34" s="35">
        <v>10000</v>
      </c>
      <c r="G34" s="35">
        <v>10000</v>
      </c>
      <c r="H34" s="24">
        <f t="shared" si="4"/>
        <v>100</v>
      </c>
    </row>
    <row r="35" spans="1:8" s="30" customFormat="1" ht="13.5">
      <c r="A35" s="26"/>
      <c r="B35" s="26">
        <v>721120</v>
      </c>
      <c r="C35" s="26"/>
      <c r="D35" s="27" t="s">
        <v>60</v>
      </c>
      <c r="E35" s="28" t="s">
        <v>61</v>
      </c>
      <c r="F35" s="29">
        <f t="shared" ref="F35" si="27">SUM(F36+F37+F39+F38)</f>
        <v>450000</v>
      </c>
      <c r="G35" s="29">
        <f t="shared" ref="G35" si="28">SUM(G36+G37+G39+G38)</f>
        <v>450000</v>
      </c>
      <c r="H35" s="24">
        <f t="shared" si="4"/>
        <v>100</v>
      </c>
    </row>
    <row r="36" spans="1:8" s="36" customFormat="1" ht="13.5">
      <c r="A36" s="32"/>
      <c r="B36" s="32"/>
      <c r="C36" s="32">
        <v>721121</v>
      </c>
      <c r="D36" s="33" t="s">
        <v>62</v>
      </c>
      <c r="E36" s="34" t="s">
        <v>63</v>
      </c>
      <c r="F36" s="35">
        <v>90000</v>
      </c>
      <c r="G36" s="35">
        <v>90000</v>
      </c>
      <c r="H36" s="24">
        <f t="shared" si="4"/>
        <v>100</v>
      </c>
    </row>
    <row r="37" spans="1:8" s="36" customFormat="1" ht="13.5">
      <c r="A37" s="32"/>
      <c r="B37" s="32"/>
      <c r="C37" s="32">
        <v>721122</v>
      </c>
      <c r="D37" s="33" t="s">
        <v>64</v>
      </c>
      <c r="E37" s="34" t="s">
        <v>65</v>
      </c>
      <c r="F37" s="35">
        <v>250000</v>
      </c>
      <c r="G37" s="35">
        <v>250000</v>
      </c>
      <c r="H37" s="24">
        <f t="shared" si="4"/>
        <v>100</v>
      </c>
    </row>
    <row r="38" spans="1:8" s="36" customFormat="1" ht="13.5">
      <c r="A38" s="32"/>
      <c r="B38" s="32"/>
      <c r="C38" s="32">
        <v>721124</v>
      </c>
      <c r="D38" s="33" t="s">
        <v>66</v>
      </c>
      <c r="E38" s="34" t="s">
        <v>67</v>
      </c>
      <c r="F38" s="35">
        <v>110000</v>
      </c>
      <c r="G38" s="35">
        <v>110000</v>
      </c>
      <c r="H38" s="24">
        <f t="shared" si="4"/>
        <v>100</v>
      </c>
    </row>
    <row r="39" spans="1:8" s="36" customFormat="1" ht="13.5" hidden="1">
      <c r="A39" s="32"/>
      <c r="B39" s="32"/>
      <c r="C39" s="32">
        <v>721124</v>
      </c>
      <c r="D39" s="33" t="s">
        <v>66</v>
      </c>
      <c r="E39" s="34" t="s">
        <v>68</v>
      </c>
      <c r="F39" s="35">
        <v>0</v>
      </c>
      <c r="G39" s="35">
        <v>0</v>
      </c>
      <c r="H39" s="24" t="e">
        <f t="shared" si="4"/>
        <v>#DIV/0!</v>
      </c>
    </row>
    <row r="40" spans="1:8" s="30" customFormat="1" ht="13.5">
      <c r="A40" s="26"/>
      <c r="B40" s="26">
        <v>721190</v>
      </c>
      <c r="C40" s="26"/>
      <c r="D40" s="27" t="s">
        <v>69</v>
      </c>
      <c r="E40" s="28" t="s">
        <v>70</v>
      </c>
      <c r="F40" s="29">
        <f t="shared" ref="F40" si="29">SUM(F41)</f>
        <v>300000</v>
      </c>
      <c r="G40" s="29">
        <f t="shared" ref="G40" si="30">SUM(G41)</f>
        <v>300000</v>
      </c>
      <c r="H40" s="24">
        <f t="shared" si="4"/>
        <v>100</v>
      </c>
    </row>
    <row r="41" spans="1:8" s="36" customFormat="1" ht="13.5">
      <c r="A41" s="32"/>
      <c r="B41" s="32"/>
      <c r="C41" s="32">
        <v>721191</v>
      </c>
      <c r="D41" s="33" t="s">
        <v>71</v>
      </c>
      <c r="E41" s="34" t="s">
        <v>72</v>
      </c>
      <c r="F41" s="35">
        <v>300000</v>
      </c>
      <c r="G41" s="35">
        <v>300000</v>
      </c>
      <c r="H41" s="24">
        <f t="shared" si="4"/>
        <v>100</v>
      </c>
    </row>
    <row r="42" spans="1:8" s="30" customFormat="1" ht="13.5">
      <c r="A42" s="38">
        <v>721200</v>
      </c>
      <c r="B42" s="38"/>
      <c r="C42" s="38"/>
      <c r="D42" s="39" t="s">
        <v>73</v>
      </c>
      <c r="E42" s="40" t="s">
        <v>74</v>
      </c>
      <c r="F42" s="41">
        <f t="shared" ref="F42" si="31">SUM(F43+F45)</f>
        <v>1002000</v>
      </c>
      <c r="G42" s="41">
        <f t="shared" ref="G42" si="32">SUM(G43+G45)</f>
        <v>1002000</v>
      </c>
      <c r="H42" s="24">
        <f t="shared" si="4"/>
        <v>100</v>
      </c>
    </row>
    <row r="43" spans="1:8" s="30" customFormat="1" ht="13.5">
      <c r="A43" s="26"/>
      <c r="B43" s="26">
        <v>721210</v>
      </c>
      <c r="C43" s="26"/>
      <c r="D43" s="27" t="s">
        <v>75</v>
      </c>
      <c r="E43" s="28" t="s">
        <v>76</v>
      </c>
      <c r="F43" s="29">
        <f t="shared" ref="F43" si="33">SUM(F44)</f>
        <v>2000</v>
      </c>
      <c r="G43" s="29">
        <f t="shared" ref="G43" si="34">SUM(G44)</f>
        <v>2000</v>
      </c>
      <c r="H43" s="24">
        <f t="shared" si="4"/>
        <v>100</v>
      </c>
    </row>
    <row r="44" spans="1:8" s="36" customFormat="1" ht="13.5">
      <c r="A44" s="32"/>
      <c r="B44" s="32"/>
      <c r="C44" s="32">
        <v>721211</v>
      </c>
      <c r="D44" s="33" t="s">
        <v>77</v>
      </c>
      <c r="E44" s="34" t="s">
        <v>78</v>
      </c>
      <c r="F44" s="35">
        <v>2000</v>
      </c>
      <c r="G44" s="35">
        <v>2000</v>
      </c>
      <c r="H44" s="24">
        <f t="shared" si="4"/>
        <v>100</v>
      </c>
    </row>
    <row r="45" spans="1:8" s="30" customFormat="1" ht="13.5">
      <c r="A45" s="26"/>
      <c r="B45" s="26">
        <v>721230</v>
      </c>
      <c r="C45" s="26"/>
      <c r="D45" s="27" t="s">
        <v>79</v>
      </c>
      <c r="E45" s="28" t="s">
        <v>80</v>
      </c>
      <c r="F45" s="29">
        <f t="shared" ref="F45" si="35">SUM(F46)</f>
        <v>1000000</v>
      </c>
      <c r="G45" s="29">
        <f t="shared" ref="G45" si="36">SUM(G46)</f>
        <v>1000000</v>
      </c>
      <c r="H45" s="24">
        <f t="shared" si="4"/>
        <v>100</v>
      </c>
    </row>
    <row r="46" spans="1:8" s="36" customFormat="1" ht="13.5" customHeight="1">
      <c r="A46" s="32"/>
      <c r="B46" s="32"/>
      <c r="C46" s="32">
        <v>721239</v>
      </c>
      <c r="D46" s="33" t="s">
        <v>81</v>
      </c>
      <c r="E46" s="34" t="s">
        <v>82</v>
      </c>
      <c r="F46" s="35">
        <v>1000000</v>
      </c>
      <c r="G46" s="35">
        <v>1000000</v>
      </c>
      <c r="H46" s="24">
        <f t="shared" si="4"/>
        <v>100</v>
      </c>
    </row>
    <row r="47" spans="1:8" s="30" customFormat="1" ht="13.5">
      <c r="A47" s="26">
        <v>722100</v>
      </c>
      <c r="B47" s="26"/>
      <c r="C47" s="26"/>
      <c r="D47" s="27" t="s">
        <v>83</v>
      </c>
      <c r="E47" s="28" t="s">
        <v>84</v>
      </c>
      <c r="F47" s="29">
        <f t="shared" ref="F47:F48" si="37">SUM(F48)</f>
        <v>200000</v>
      </c>
      <c r="G47" s="29">
        <f t="shared" ref="G47:G48" si="38">SUM(G48)</f>
        <v>200000</v>
      </c>
      <c r="H47" s="24">
        <f t="shared" si="4"/>
        <v>100</v>
      </c>
    </row>
    <row r="48" spans="1:8" s="30" customFormat="1" ht="13.5">
      <c r="A48" s="26"/>
      <c r="B48" s="26">
        <v>722130</v>
      </c>
      <c r="C48" s="26"/>
      <c r="D48" s="27" t="s">
        <v>85</v>
      </c>
      <c r="E48" s="28" t="s">
        <v>86</v>
      </c>
      <c r="F48" s="29">
        <f t="shared" si="37"/>
        <v>200000</v>
      </c>
      <c r="G48" s="29">
        <f t="shared" si="38"/>
        <v>200000</v>
      </c>
      <c r="H48" s="24">
        <f t="shared" si="4"/>
        <v>100</v>
      </c>
    </row>
    <row r="49" spans="1:8" s="36" customFormat="1" ht="13.5">
      <c r="A49" s="42"/>
      <c r="B49" s="42"/>
      <c r="C49" s="42">
        <v>722131</v>
      </c>
      <c r="D49" s="43" t="s">
        <v>87</v>
      </c>
      <c r="E49" s="44" t="s">
        <v>88</v>
      </c>
      <c r="F49" s="45">
        <v>200000</v>
      </c>
      <c r="G49" s="45">
        <v>200000</v>
      </c>
      <c r="H49" s="24">
        <f t="shared" si="4"/>
        <v>100</v>
      </c>
    </row>
    <row r="50" spans="1:8" s="30" customFormat="1" ht="13.5">
      <c r="A50" s="26">
        <v>722300</v>
      </c>
      <c r="B50" s="26"/>
      <c r="C50" s="26"/>
      <c r="D50" s="27" t="s">
        <v>89</v>
      </c>
      <c r="E50" s="28" t="s">
        <v>90</v>
      </c>
      <c r="F50" s="29">
        <f t="shared" ref="F50:F51" si="39">SUM(F51)</f>
        <v>400000</v>
      </c>
      <c r="G50" s="29">
        <f t="shared" ref="G50:G51" si="40">SUM(G51)</f>
        <v>400000</v>
      </c>
      <c r="H50" s="24">
        <f t="shared" si="4"/>
        <v>100</v>
      </c>
    </row>
    <row r="51" spans="1:8" s="30" customFormat="1" ht="13.5">
      <c r="A51" s="26"/>
      <c r="B51" s="26">
        <v>722320</v>
      </c>
      <c r="C51" s="26"/>
      <c r="D51" s="27" t="s">
        <v>91</v>
      </c>
      <c r="E51" s="28" t="s">
        <v>92</v>
      </c>
      <c r="F51" s="29">
        <f t="shared" si="39"/>
        <v>400000</v>
      </c>
      <c r="G51" s="29">
        <f t="shared" si="40"/>
        <v>400000</v>
      </c>
      <c r="H51" s="24">
        <f t="shared" si="4"/>
        <v>100</v>
      </c>
    </row>
    <row r="52" spans="1:8" s="36" customFormat="1" ht="13.5">
      <c r="A52" s="32"/>
      <c r="B52" s="32"/>
      <c r="C52" s="32">
        <v>722322</v>
      </c>
      <c r="D52" s="33" t="s">
        <v>93</v>
      </c>
      <c r="E52" s="34" t="s">
        <v>94</v>
      </c>
      <c r="F52" s="35">
        <v>400000</v>
      </c>
      <c r="G52" s="35">
        <v>400000</v>
      </c>
      <c r="H52" s="24">
        <f t="shared" si="4"/>
        <v>100</v>
      </c>
    </row>
    <row r="53" spans="1:8" s="30" customFormat="1" ht="13.5">
      <c r="A53" s="26">
        <v>722400</v>
      </c>
      <c r="B53" s="26"/>
      <c r="C53" s="26"/>
      <c r="D53" s="27" t="s">
        <v>95</v>
      </c>
      <c r="E53" s="28" t="s">
        <v>96</v>
      </c>
      <c r="F53" s="29">
        <f t="shared" ref="F53" si="41">SUM(F54+F60+F62+F64)</f>
        <v>1787200</v>
      </c>
      <c r="G53" s="29">
        <f t="shared" ref="G53" si="42">SUM(G54+G60+G62+G64)</f>
        <v>2001000</v>
      </c>
      <c r="H53" s="24">
        <f t="shared" si="4"/>
        <v>111.96284691136975</v>
      </c>
    </row>
    <row r="54" spans="1:8" s="30" customFormat="1" ht="13.5">
      <c r="A54" s="26"/>
      <c r="B54" s="26">
        <v>722430</v>
      </c>
      <c r="C54" s="26"/>
      <c r="D54" s="27" t="s">
        <v>97</v>
      </c>
      <c r="E54" s="28" t="s">
        <v>98</v>
      </c>
      <c r="F54" s="29">
        <f t="shared" ref="F54" si="43">SUM(F55:F59)</f>
        <v>1097200</v>
      </c>
      <c r="G54" s="29">
        <f t="shared" ref="G54" si="44">SUM(G55:G59)</f>
        <v>1311000</v>
      </c>
      <c r="H54" s="24">
        <f t="shared" si="4"/>
        <v>119.48596427269413</v>
      </c>
    </row>
    <row r="55" spans="1:8" s="36" customFormat="1" ht="13.5">
      <c r="A55" s="32"/>
      <c r="B55" s="32"/>
      <c r="C55" s="32">
        <v>722432</v>
      </c>
      <c r="D55" s="33" t="s">
        <v>99</v>
      </c>
      <c r="E55" s="34" t="s">
        <v>352</v>
      </c>
      <c r="F55" s="35">
        <v>47200</v>
      </c>
      <c r="G55" s="35">
        <v>82000</v>
      </c>
      <c r="H55" s="24">
        <f t="shared" si="4"/>
        <v>173.72881355932205</v>
      </c>
    </row>
    <row r="56" spans="1:8" s="36" customFormat="1" ht="13.5">
      <c r="A56" s="32"/>
      <c r="B56" s="32"/>
      <c r="C56" s="32">
        <v>722433</v>
      </c>
      <c r="D56" s="33" t="s">
        <v>100</v>
      </c>
      <c r="E56" s="34" t="s">
        <v>101</v>
      </c>
      <c r="F56" s="35">
        <v>200000</v>
      </c>
      <c r="G56" s="35">
        <v>250000</v>
      </c>
      <c r="H56" s="24">
        <f t="shared" si="4"/>
        <v>125</v>
      </c>
    </row>
    <row r="57" spans="1:8" s="36" customFormat="1" ht="13.5">
      <c r="A57" s="32"/>
      <c r="B57" s="32"/>
      <c r="C57" s="32">
        <v>722434</v>
      </c>
      <c r="D57" s="33" t="s">
        <v>102</v>
      </c>
      <c r="E57" s="34" t="s">
        <v>103</v>
      </c>
      <c r="F57" s="35">
        <v>250000</v>
      </c>
      <c r="G57" s="35">
        <v>279000</v>
      </c>
      <c r="H57" s="24">
        <f t="shared" si="4"/>
        <v>111.60000000000001</v>
      </c>
    </row>
    <row r="58" spans="1:8" s="36" customFormat="1" ht="13.5">
      <c r="A58" s="32"/>
      <c r="B58" s="32"/>
      <c r="C58" s="32">
        <v>722435</v>
      </c>
      <c r="D58" s="33" t="s">
        <v>104</v>
      </c>
      <c r="E58" s="34" t="s">
        <v>105</v>
      </c>
      <c r="F58" s="35">
        <v>600000</v>
      </c>
      <c r="G58" s="35">
        <v>700000</v>
      </c>
      <c r="H58" s="24">
        <f t="shared" si="4"/>
        <v>116.66666666666667</v>
      </c>
    </row>
    <row r="59" spans="1:8" s="36" customFormat="1" ht="12" hidden="1" customHeight="1">
      <c r="A59" s="32"/>
      <c r="B59" s="32"/>
      <c r="C59" s="32">
        <v>722437</v>
      </c>
      <c r="D59" s="33" t="s">
        <v>106</v>
      </c>
      <c r="E59" s="34" t="s">
        <v>107</v>
      </c>
      <c r="F59" s="35">
        <v>0</v>
      </c>
      <c r="G59" s="35">
        <v>0</v>
      </c>
      <c r="H59" s="24" t="e">
        <f t="shared" si="4"/>
        <v>#DIV/0!</v>
      </c>
    </row>
    <row r="60" spans="1:8" s="30" customFormat="1" ht="13.5">
      <c r="A60" s="26"/>
      <c r="B60" s="26">
        <v>722440</v>
      </c>
      <c r="C60" s="26"/>
      <c r="D60" s="27" t="s">
        <v>108</v>
      </c>
      <c r="E60" s="28" t="s">
        <v>109</v>
      </c>
      <c r="F60" s="29">
        <f t="shared" ref="F60" si="45">SUM(F61)</f>
        <v>500000</v>
      </c>
      <c r="G60" s="29">
        <f t="shared" ref="G60" si="46">SUM(G61)</f>
        <v>500000</v>
      </c>
      <c r="H60" s="24">
        <f t="shared" si="4"/>
        <v>100</v>
      </c>
    </row>
    <row r="61" spans="1:8" s="36" customFormat="1" ht="13.5">
      <c r="A61" s="32"/>
      <c r="B61" s="32"/>
      <c r="C61" s="32">
        <v>722442</v>
      </c>
      <c r="D61" s="33" t="s">
        <v>110</v>
      </c>
      <c r="E61" s="34" t="s">
        <v>111</v>
      </c>
      <c r="F61" s="35">
        <v>500000</v>
      </c>
      <c r="G61" s="35">
        <v>500000</v>
      </c>
      <c r="H61" s="24">
        <f t="shared" si="4"/>
        <v>100</v>
      </c>
    </row>
    <row r="62" spans="1:8" s="30" customFormat="1" ht="13.5">
      <c r="A62" s="26"/>
      <c r="B62" s="26">
        <v>722450</v>
      </c>
      <c r="C62" s="26"/>
      <c r="D62" s="27" t="s">
        <v>112</v>
      </c>
      <c r="E62" s="28" t="s">
        <v>113</v>
      </c>
      <c r="F62" s="29">
        <f t="shared" ref="F62" si="47">SUM(F63)</f>
        <v>90000</v>
      </c>
      <c r="G62" s="29">
        <f t="shared" ref="G62" si="48">SUM(G63)</f>
        <v>90000</v>
      </c>
      <c r="H62" s="24">
        <f t="shared" si="4"/>
        <v>100</v>
      </c>
    </row>
    <row r="63" spans="1:8" s="36" customFormat="1" ht="13.5">
      <c r="A63" s="32"/>
      <c r="B63" s="32"/>
      <c r="C63" s="32">
        <v>722459</v>
      </c>
      <c r="D63" s="33" t="s">
        <v>114</v>
      </c>
      <c r="E63" s="34" t="s">
        <v>115</v>
      </c>
      <c r="F63" s="35">
        <v>90000</v>
      </c>
      <c r="G63" s="35">
        <v>90000</v>
      </c>
      <c r="H63" s="24">
        <f t="shared" si="4"/>
        <v>100</v>
      </c>
    </row>
    <row r="64" spans="1:8" s="30" customFormat="1" ht="13.5">
      <c r="A64" s="26"/>
      <c r="B64" s="26">
        <v>722460</v>
      </c>
      <c r="C64" s="26"/>
      <c r="D64" s="27" t="s">
        <v>116</v>
      </c>
      <c r="E64" s="28" t="s">
        <v>117</v>
      </c>
      <c r="F64" s="29">
        <f t="shared" ref="F64" si="49">SUM(F65+F66)</f>
        <v>100000</v>
      </c>
      <c r="G64" s="29">
        <f t="shared" ref="G64" si="50">SUM(G65+G66)</f>
        <v>100000</v>
      </c>
      <c r="H64" s="24">
        <f t="shared" si="4"/>
        <v>100</v>
      </c>
    </row>
    <row r="65" spans="1:8" s="36" customFormat="1" ht="13.5">
      <c r="A65" s="32"/>
      <c r="B65" s="32"/>
      <c r="C65" s="32">
        <v>722461</v>
      </c>
      <c r="D65" s="33" t="s">
        <v>118</v>
      </c>
      <c r="E65" s="34" t="s">
        <v>119</v>
      </c>
      <c r="F65" s="35">
        <v>40000</v>
      </c>
      <c r="G65" s="35">
        <v>40000</v>
      </c>
      <c r="H65" s="24">
        <f t="shared" si="4"/>
        <v>100</v>
      </c>
    </row>
    <row r="66" spans="1:8" s="36" customFormat="1" ht="13.5">
      <c r="A66" s="32"/>
      <c r="B66" s="32"/>
      <c r="C66" s="32">
        <v>722463</v>
      </c>
      <c r="D66" s="33" t="s">
        <v>120</v>
      </c>
      <c r="E66" s="34" t="s">
        <v>121</v>
      </c>
      <c r="F66" s="35">
        <v>60000</v>
      </c>
      <c r="G66" s="35">
        <v>60000</v>
      </c>
      <c r="H66" s="24">
        <f t="shared" si="4"/>
        <v>100</v>
      </c>
    </row>
    <row r="67" spans="1:8" s="30" customFormat="1" ht="13.5">
      <c r="A67" s="26">
        <v>722500</v>
      </c>
      <c r="B67" s="26"/>
      <c r="C67" s="26"/>
      <c r="D67" s="27" t="s">
        <v>122</v>
      </c>
      <c r="E67" s="28" t="s">
        <v>123</v>
      </c>
      <c r="F67" s="29">
        <f t="shared" ref="F67" si="51">SUM(F68+F72+F78+F76)</f>
        <v>875000</v>
      </c>
      <c r="G67" s="29">
        <f t="shared" ref="G67" si="52">SUM(G68+G72+G78+G76)</f>
        <v>1401200</v>
      </c>
      <c r="H67" s="24">
        <f t="shared" si="4"/>
        <v>160.13714285714286</v>
      </c>
    </row>
    <row r="68" spans="1:8" s="30" customFormat="1" ht="13.5">
      <c r="A68" s="26"/>
      <c r="B68" s="26">
        <v>722510</v>
      </c>
      <c r="C68" s="26"/>
      <c r="D68" s="27" t="s">
        <v>124</v>
      </c>
      <c r="E68" s="28" t="s">
        <v>125</v>
      </c>
      <c r="F68" s="29">
        <f t="shared" ref="F68" si="53">SUM(F69+F70+F71)</f>
        <v>175000</v>
      </c>
      <c r="G68" s="29">
        <f t="shared" ref="G68" si="54">SUM(G69+G70+G71)</f>
        <v>175000</v>
      </c>
      <c r="H68" s="24">
        <f t="shared" si="4"/>
        <v>100</v>
      </c>
    </row>
    <row r="69" spans="1:8" s="36" customFormat="1" ht="13.5">
      <c r="A69" s="32"/>
      <c r="B69" s="32"/>
      <c r="C69" s="32">
        <v>722515</v>
      </c>
      <c r="D69" s="33" t="s">
        <v>126</v>
      </c>
      <c r="E69" s="34" t="s">
        <v>127</v>
      </c>
      <c r="F69" s="35">
        <v>15000</v>
      </c>
      <c r="G69" s="35">
        <v>15000</v>
      </c>
      <c r="H69" s="24">
        <f t="shared" si="4"/>
        <v>100</v>
      </c>
    </row>
    <row r="70" spans="1:8" s="36" customFormat="1" ht="13.5">
      <c r="A70" s="32"/>
      <c r="B70" s="32"/>
      <c r="C70" s="32">
        <v>722516</v>
      </c>
      <c r="D70" s="33" t="s">
        <v>128</v>
      </c>
      <c r="E70" s="34" t="s">
        <v>129</v>
      </c>
      <c r="F70" s="35">
        <v>100000</v>
      </c>
      <c r="G70" s="35">
        <v>100000</v>
      </c>
      <c r="H70" s="24">
        <f t="shared" si="4"/>
        <v>100</v>
      </c>
    </row>
    <row r="71" spans="1:8" s="36" customFormat="1" ht="13.5">
      <c r="A71" s="32"/>
      <c r="B71" s="32"/>
      <c r="C71" s="32">
        <v>722518</v>
      </c>
      <c r="D71" s="33" t="s">
        <v>130</v>
      </c>
      <c r="E71" s="34" t="s">
        <v>131</v>
      </c>
      <c r="F71" s="35">
        <v>60000</v>
      </c>
      <c r="G71" s="35">
        <v>60000</v>
      </c>
      <c r="H71" s="24">
        <f t="shared" si="4"/>
        <v>100</v>
      </c>
    </row>
    <row r="72" spans="1:8" s="30" customFormat="1" ht="13.5">
      <c r="A72" s="26"/>
      <c r="B72" s="26">
        <v>722530</v>
      </c>
      <c r="C72" s="26"/>
      <c r="D72" s="27" t="s">
        <v>132</v>
      </c>
      <c r="E72" s="28" t="s">
        <v>133</v>
      </c>
      <c r="F72" s="29">
        <f t="shared" ref="F72" si="55">SUM(F73+F74+F75)</f>
        <v>380000</v>
      </c>
      <c r="G72" s="29">
        <f t="shared" ref="G72" si="56">SUM(G73+G74+G75)</f>
        <v>400000</v>
      </c>
      <c r="H72" s="24">
        <f t="shared" ref="H72:H98" si="57">SUM(G72/F72)*100</f>
        <v>105.26315789473684</v>
      </c>
    </row>
    <row r="73" spans="1:8" s="36" customFormat="1" ht="13.5">
      <c r="A73" s="32"/>
      <c r="B73" s="32"/>
      <c r="C73" s="32">
        <v>722531</v>
      </c>
      <c r="D73" s="33" t="s">
        <v>134</v>
      </c>
      <c r="E73" s="34" t="s">
        <v>135</v>
      </c>
      <c r="F73" s="35">
        <v>80000</v>
      </c>
      <c r="G73" s="35">
        <v>80000</v>
      </c>
      <c r="H73" s="24">
        <f t="shared" si="57"/>
        <v>100</v>
      </c>
    </row>
    <row r="74" spans="1:8" s="36" customFormat="1" ht="13.5">
      <c r="A74" s="32"/>
      <c r="B74" s="32"/>
      <c r="C74" s="32">
        <v>722532</v>
      </c>
      <c r="D74" s="33" t="s">
        <v>136</v>
      </c>
      <c r="E74" s="34" t="s">
        <v>137</v>
      </c>
      <c r="F74" s="35">
        <v>200000</v>
      </c>
      <c r="G74" s="35">
        <v>220000</v>
      </c>
      <c r="H74" s="24">
        <f t="shared" si="57"/>
        <v>110.00000000000001</v>
      </c>
    </row>
    <row r="75" spans="1:8" s="36" customFormat="1" ht="13.5">
      <c r="A75" s="32"/>
      <c r="B75" s="32"/>
      <c r="C75" s="32">
        <v>722538</v>
      </c>
      <c r="D75" s="33" t="s">
        <v>138</v>
      </c>
      <c r="E75" s="34" t="s">
        <v>139</v>
      </c>
      <c r="F75" s="35">
        <v>100000</v>
      </c>
      <c r="G75" s="35">
        <v>100000</v>
      </c>
      <c r="H75" s="24">
        <f t="shared" si="57"/>
        <v>100</v>
      </c>
    </row>
    <row r="76" spans="1:8" s="30" customFormat="1" ht="13.5">
      <c r="A76" s="26"/>
      <c r="B76" s="26">
        <v>722550</v>
      </c>
      <c r="C76" s="26"/>
      <c r="D76" s="27" t="s">
        <v>140</v>
      </c>
      <c r="E76" s="28" t="s">
        <v>141</v>
      </c>
      <c r="F76" s="29">
        <f>SUM(F77)</f>
        <v>100000</v>
      </c>
      <c r="G76" s="29">
        <f>SUM(G77)</f>
        <v>400000</v>
      </c>
      <c r="H76" s="24">
        <f t="shared" si="57"/>
        <v>400</v>
      </c>
    </row>
    <row r="77" spans="1:8" s="30" customFormat="1" ht="13.5">
      <c r="A77" s="26"/>
      <c r="B77" s="26"/>
      <c r="C77" s="42">
        <v>722554</v>
      </c>
      <c r="D77" s="33" t="s">
        <v>142</v>
      </c>
      <c r="E77" s="34" t="s">
        <v>141</v>
      </c>
      <c r="F77" s="35">
        <v>100000</v>
      </c>
      <c r="G77" s="35">
        <v>400000</v>
      </c>
      <c r="H77" s="24">
        <f t="shared" si="57"/>
        <v>400</v>
      </c>
    </row>
    <row r="78" spans="1:8" s="30" customFormat="1" ht="13.5">
      <c r="A78" s="26"/>
      <c r="B78" s="26">
        <v>722580</v>
      </c>
      <c r="C78" s="26"/>
      <c r="D78" s="27" t="s">
        <v>143</v>
      </c>
      <c r="E78" s="28" t="s">
        <v>144</v>
      </c>
      <c r="F78" s="29">
        <f t="shared" ref="F78" si="58">SUM(F79+F80+F81+F82)</f>
        <v>220000</v>
      </c>
      <c r="G78" s="29">
        <f t="shared" ref="G78" si="59">SUM(G79+G80+G81+G82)</f>
        <v>426200</v>
      </c>
      <c r="H78" s="24">
        <f t="shared" si="57"/>
        <v>193.72727272727272</v>
      </c>
    </row>
    <row r="79" spans="1:8" s="36" customFormat="1" ht="13.5">
      <c r="A79" s="32"/>
      <c r="B79" s="32"/>
      <c r="C79" s="32">
        <v>722581</v>
      </c>
      <c r="D79" s="33" t="s">
        <v>145</v>
      </c>
      <c r="E79" s="34" t="s">
        <v>146</v>
      </c>
      <c r="F79" s="35">
        <v>192000</v>
      </c>
      <c r="G79" s="35">
        <v>376000</v>
      </c>
      <c r="H79" s="24">
        <f t="shared" si="57"/>
        <v>195.83333333333331</v>
      </c>
    </row>
    <row r="80" spans="1:8" s="36" customFormat="1" ht="13.5">
      <c r="A80" s="32"/>
      <c r="B80" s="32"/>
      <c r="C80" s="32">
        <v>722582</v>
      </c>
      <c r="D80" s="33" t="s">
        <v>147</v>
      </c>
      <c r="E80" s="34" t="s">
        <v>148</v>
      </c>
      <c r="F80" s="35">
        <v>20000</v>
      </c>
      <c r="G80" s="35">
        <v>39000</v>
      </c>
      <c r="H80" s="24">
        <f t="shared" si="57"/>
        <v>195</v>
      </c>
    </row>
    <row r="81" spans="1:8" s="36" customFormat="1" ht="13.5">
      <c r="A81" s="42"/>
      <c r="B81" s="42"/>
      <c r="C81" s="42">
        <v>722583</v>
      </c>
      <c r="D81" s="43" t="s">
        <v>149</v>
      </c>
      <c r="E81" s="44" t="s">
        <v>150</v>
      </c>
      <c r="F81" s="45">
        <v>7000</v>
      </c>
      <c r="G81" s="45">
        <v>10000</v>
      </c>
      <c r="H81" s="24">
        <f t="shared" si="57"/>
        <v>142.85714285714286</v>
      </c>
    </row>
    <row r="82" spans="1:8" s="36" customFormat="1" ht="13.5">
      <c r="A82" s="42"/>
      <c r="B82" s="42"/>
      <c r="C82" s="42">
        <v>722584</v>
      </c>
      <c r="D82" s="43" t="s">
        <v>151</v>
      </c>
      <c r="E82" s="44" t="s">
        <v>152</v>
      </c>
      <c r="F82" s="45">
        <v>1000</v>
      </c>
      <c r="G82" s="45">
        <v>1200</v>
      </c>
      <c r="H82" s="24">
        <f t="shared" si="57"/>
        <v>120</v>
      </c>
    </row>
    <row r="83" spans="1:8" s="30" customFormat="1" ht="13.5">
      <c r="A83" s="26">
        <v>722600</v>
      </c>
      <c r="B83" s="26"/>
      <c r="C83" s="26"/>
      <c r="D83" s="27" t="s">
        <v>153</v>
      </c>
      <c r="E83" s="28" t="s">
        <v>154</v>
      </c>
      <c r="F83" s="29">
        <f t="shared" ref="F83" si="60">SUM(F84)</f>
        <v>160000</v>
      </c>
      <c r="G83" s="29">
        <f t="shared" ref="G83" si="61">SUM(G84)</f>
        <v>210000</v>
      </c>
      <c r="H83" s="24">
        <f t="shared" si="57"/>
        <v>131.25</v>
      </c>
    </row>
    <row r="84" spans="1:8" s="30" customFormat="1" ht="13.5">
      <c r="A84" s="26"/>
      <c r="B84" s="26">
        <v>722610</v>
      </c>
      <c r="C84" s="26"/>
      <c r="D84" s="27" t="s">
        <v>155</v>
      </c>
      <c r="E84" s="28" t="s">
        <v>156</v>
      </c>
      <c r="F84" s="29">
        <f t="shared" ref="F84" si="62">SUM(F85+F86)</f>
        <v>160000</v>
      </c>
      <c r="G84" s="29">
        <f t="shared" ref="G84" si="63">SUM(G85+G86)</f>
        <v>210000</v>
      </c>
      <c r="H84" s="24">
        <f t="shared" si="57"/>
        <v>131.25</v>
      </c>
    </row>
    <row r="85" spans="1:8" s="36" customFormat="1" ht="13.5">
      <c r="A85" s="32"/>
      <c r="B85" s="32"/>
      <c r="C85" s="42">
        <v>722612</v>
      </c>
      <c r="D85" s="33" t="s">
        <v>157</v>
      </c>
      <c r="E85" s="34" t="s">
        <v>158</v>
      </c>
      <c r="F85" s="35">
        <v>60000</v>
      </c>
      <c r="G85" s="35">
        <v>60000</v>
      </c>
      <c r="H85" s="24">
        <f t="shared" si="57"/>
        <v>100</v>
      </c>
    </row>
    <row r="86" spans="1:8" s="30" customFormat="1" ht="13.5">
      <c r="A86" s="26"/>
      <c r="B86" s="26"/>
      <c r="C86" s="42">
        <v>722613</v>
      </c>
      <c r="D86" s="33" t="s">
        <v>159</v>
      </c>
      <c r="E86" s="34" t="s">
        <v>156</v>
      </c>
      <c r="F86" s="35">
        <v>100000</v>
      </c>
      <c r="G86" s="35">
        <v>150000</v>
      </c>
      <c r="H86" s="24">
        <f t="shared" si="57"/>
        <v>150</v>
      </c>
    </row>
    <row r="87" spans="1:8" s="30" customFormat="1" ht="13.5">
      <c r="A87" s="26">
        <v>722700</v>
      </c>
      <c r="B87" s="26"/>
      <c r="C87" s="26"/>
      <c r="D87" s="27" t="s">
        <v>160</v>
      </c>
      <c r="E87" s="28" t="s">
        <v>161</v>
      </c>
      <c r="F87" s="29">
        <f t="shared" ref="F87:F88" si="64">SUM(F88)</f>
        <v>100000</v>
      </c>
      <c r="G87" s="29">
        <f t="shared" ref="G87:G88" si="65">SUM(G88)</f>
        <v>100000</v>
      </c>
      <c r="H87" s="24">
        <f t="shared" si="57"/>
        <v>100</v>
      </c>
    </row>
    <row r="88" spans="1:8" s="30" customFormat="1" ht="13.5">
      <c r="A88" s="26"/>
      <c r="B88" s="26">
        <v>722790</v>
      </c>
      <c r="C88" s="26"/>
      <c r="D88" s="27" t="s">
        <v>162</v>
      </c>
      <c r="E88" s="28" t="s">
        <v>163</v>
      </c>
      <c r="F88" s="29">
        <f t="shared" si="64"/>
        <v>100000</v>
      </c>
      <c r="G88" s="29">
        <f t="shared" si="65"/>
        <v>100000</v>
      </c>
      <c r="H88" s="24">
        <f t="shared" si="57"/>
        <v>100</v>
      </c>
    </row>
    <row r="89" spans="1:8" s="30" customFormat="1" ht="13.5">
      <c r="A89" s="26"/>
      <c r="B89" s="26"/>
      <c r="C89" s="42">
        <v>722791</v>
      </c>
      <c r="D89" s="33" t="s">
        <v>164</v>
      </c>
      <c r="E89" s="34" t="s">
        <v>165</v>
      </c>
      <c r="F89" s="35">
        <v>100000</v>
      </c>
      <c r="G89" s="35">
        <v>100000</v>
      </c>
      <c r="H89" s="24">
        <f t="shared" si="57"/>
        <v>100</v>
      </c>
    </row>
    <row r="90" spans="1:8" s="30" customFormat="1" ht="13.5">
      <c r="A90" s="26">
        <v>723100</v>
      </c>
      <c r="B90" s="26"/>
      <c r="C90" s="26"/>
      <c r="D90" s="27" t="s">
        <v>166</v>
      </c>
      <c r="E90" s="28" t="s">
        <v>167</v>
      </c>
      <c r="F90" s="29">
        <f t="shared" ref="F90:F91" si="66">SUM(F91)</f>
        <v>1000</v>
      </c>
      <c r="G90" s="29">
        <f t="shared" ref="G90:G91" si="67">SUM(G91)</f>
        <v>1000</v>
      </c>
      <c r="H90" s="24">
        <f t="shared" si="57"/>
        <v>100</v>
      </c>
    </row>
    <row r="91" spans="1:8" s="30" customFormat="1" ht="13.5">
      <c r="A91" s="26"/>
      <c r="B91" s="26">
        <v>723130</v>
      </c>
      <c r="C91" s="26"/>
      <c r="D91" s="27" t="s">
        <v>168</v>
      </c>
      <c r="E91" s="28" t="s">
        <v>169</v>
      </c>
      <c r="F91" s="29">
        <f t="shared" si="66"/>
        <v>1000</v>
      </c>
      <c r="G91" s="29">
        <f t="shared" si="67"/>
        <v>1000</v>
      </c>
      <c r="H91" s="24">
        <f t="shared" si="57"/>
        <v>100</v>
      </c>
    </row>
    <row r="92" spans="1:8" s="36" customFormat="1" ht="13.5">
      <c r="A92" s="32"/>
      <c r="B92" s="32"/>
      <c r="C92" s="32">
        <v>723132</v>
      </c>
      <c r="D92" s="33" t="s">
        <v>170</v>
      </c>
      <c r="E92" s="34" t="s">
        <v>171</v>
      </c>
      <c r="F92" s="35">
        <v>1000</v>
      </c>
      <c r="G92" s="35">
        <v>1000</v>
      </c>
      <c r="H92" s="24">
        <f t="shared" si="57"/>
        <v>100</v>
      </c>
    </row>
    <row r="93" spans="1:8" s="30" customFormat="1" ht="13.5">
      <c r="A93" s="26">
        <v>730000</v>
      </c>
      <c r="B93" s="26"/>
      <c r="C93" s="26"/>
      <c r="D93" s="27" t="s">
        <v>172</v>
      </c>
      <c r="E93" s="28" t="s">
        <v>350</v>
      </c>
      <c r="F93" s="35">
        <f t="shared" ref="F93:F94" si="68">SUM(F94)</f>
        <v>3600000</v>
      </c>
      <c r="G93" s="35">
        <f t="shared" ref="G93:G94" si="69">SUM(G94)</f>
        <v>3800000</v>
      </c>
      <c r="H93" s="24">
        <f t="shared" si="57"/>
        <v>105.55555555555556</v>
      </c>
    </row>
    <row r="94" spans="1:8" s="30" customFormat="1" ht="13.5">
      <c r="A94" s="26">
        <v>732000</v>
      </c>
      <c r="B94" s="26"/>
      <c r="C94" s="26"/>
      <c r="D94" s="27" t="s">
        <v>173</v>
      </c>
      <c r="E94" s="28" t="s">
        <v>174</v>
      </c>
      <c r="F94" s="35">
        <f t="shared" si="68"/>
        <v>3600000</v>
      </c>
      <c r="G94" s="35">
        <f t="shared" si="69"/>
        <v>3800000</v>
      </c>
      <c r="H94" s="24">
        <f t="shared" si="57"/>
        <v>105.55555555555556</v>
      </c>
    </row>
    <row r="95" spans="1:8" s="36" customFormat="1" ht="13.5">
      <c r="A95" s="32"/>
      <c r="B95" s="32">
        <v>732100</v>
      </c>
      <c r="C95" s="32"/>
      <c r="D95" s="27" t="s">
        <v>175</v>
      </c>
      <c r="E95" s="34" t="s">
        <v>351</v>
      </c>
      <c r="F95" s="35">
        <f>SUM(F96+F97)</f>
        <v>3600000</v>
      </c>
      <c r="G95" s="35">
        <f>SUM(G96+G97)</f>
        <v>3800000</v>
      </c>
      <c r="H95" s="24">
        <f t="shared" si="57"/>
        <v>105.55555555555556</v>
      </c>
    </row>
    <row r="96" spans="1:8" s="36" customFormat="1" ht="13.5">
      <c r="A96" s="32"/>
      <c r="B96" s="32"/>
      <c r="C96" s="32">
        <v>732110</v>
      </c>
      <c r="D96" s="33" t="s">
        <v>176</v>
      </c>
      <c r="E96" s="34" t="s">
        <v>351</v>
      </c>
      <c r="F96" s="35">
        <v>1600000</v>
      </c>
      <c r="G96" s="35">
        <v>1800000</v>
      </c>
      <c r="H96" s="24">
        <f t="shared" si="57"/>
        <v>112.5</v>
      </c>
    </row>
    <row r="97" spans="1:8" s="36" customFormat="1" ht="13.5">
      <c r="A97" s="32"/>
      <c r="B97" s="32"/>
      <c r="C97" s="32">
        <v>732110</v>
      </c>
      <c r="D97" s="33" t="s">
        <v>177</v>
      </c>
      <c r="E97" s="34" t="s">
        <v>178</v>
      </c>
      <c r="F97" s="35">
        <v>2000000</v>
      </c>
      <c r="G97" s="35">
        <v>2000000</v>
      </c>
      <c r="H97" s="24">
        <f t="shared" si="57"/>
        <v>100</v>
      </c>
    </row>
    <row r="98" spans="1:8" s="30" customFormat="1" ht="12.75" customHeight="1">
      <c r="A98" s="26">
        <v>700000</v>
      </c>
      <c r="B98" s="26"/>
      <c r="C98" s="26"/>
      <c r="D98" s="27"/>
      <c r="E98" s="37" t="s">
        <v>179</v>
      </c>
      <c r="F98" s="29">
        <f t="shared" ref="F98" si="70">SUM(F7+F31+F93)</f>
        <v>16695000</v>
      </c>
      <c r="G98" s="29">
        <f t="shared" ref="G98" si="71">SUM(G7+G31+G93)</f>
        <v>17800000</v>
      </c>
      <c r="H98" s="24">
        <f t="shared" si="57"/>
        <v>106.61874812818209</v>
      </c>
    </row>
    <row r="99" spans="1:8" s="30" customFormat="1" ht="12.75" hidden="1">
      <c r="A99" s="26"/>
      <c r="B99" s="26"/>
      <c r="C99" s="26"/>
      <c r="D99" s="27" t="s">
        <v>180</v>
      </c>
      <c r="E99" s="28" t="s">
        <v>181</v>
      </c>
      <c r="F99" s="29">
        <f t="shared" ref="F99" si="72">SUM(F100+F101+F102)</f>
        <v>0</v>
      </c>
      <c r="G99" s="29">
        <f t="shared" ref="G99" si="73">SUM(G100+G101+G102)</f>
        <v>0</v>
      </c>
      <c r="H99" s="29">
        <f t="shared" ref="H99" si="74">SUM(H100+H101+H102)</f>
        <v>0</v>
      </c>
    </row>
    <row r="100" spans="1:8" s="30" customFormat="1" ht="12.75" hidden="1">
      <c r="A100" s="26"/>
      <c r="B100" s="26"/>
      <c r="C100" s="26"/>
      <c r="D100" s="27">
        <v>1</v>
      </c>
      <c r="E100" s="28" t="s">
        <v>182</v>
      </c>
      <c r="F100" s="29">
        <v>0</v>
      </c>
      <c r="G100" s="29">
        <v>0</v>
      </c>
      <c r="H100" s="29">
        <v>0</v>
      </c>
    </row>
    <row r="101" spans="1:8" s="30" customFormat="1" ht="12.75" hidden="1">
      <c r="A101" s="26"/>
      <c r="B101" s="26"/>
      <c r="C101" s="26"/>
      <c r="D101" s="27">
        <v>2</v>
      </c>
      <c r="E101" s="28" t="s">
        <v>183</v>
      </c>
      <c r="F101" s="29">
        <v>0</v>
      </c>
      <c r="G101" s="29">
        <v>0</v>
      </c>
      <c r="H101" s="29">
        <v>0</v>
      </c>
    </row>
    <row r="102" spans="1:8" s="30" customFormat="1" ht="12.75" hidden="1">
      <c r="A102" s="26"/>
      <c r="B102" s="26"/>
      <c r="C102" s="26"/>
      <c r="D102" s="27">
        <v>3</v>
      </c>
      <c r="E102" s="28" t="s">
        <v>184</v>
      </c>
      <c r="F102" s="29">
        <v>0</v>
      </c>
      <c r="G102" s="29">
        <v>0</v>
      </c>
      <c r="H102" s="29">
        <v>0</v>
      </c>
    </row>
    <row r="103" spans="1:8" s="46" customFormat="1" ht="12.75" hidden="1">
      <c r="A103" s="26"/>
      <c r="B103" s="26"/>
      <c r="C103" s="26"/>
      <c r="D103" s="27"/>
      <c r="E103" s="28" t="s">
        <v>185</v>
      </c>
      <c r="F103" s="29">
        <f t="shared" ref="F103" si="75">SUM(F98+F99)</f>
        <v>16695000</v>
      </c>
      <c r="G103" s="29">
        <f t="shared" ref="G103" si="76">SUM(G98+G99)</f>
        <v>17800000</v>
      </c>
      <c r="H103" s="29">
        <f t="shared" ref="H103" si="77">SUM(H98+H99)</f>
        <v>106.61874812818209</v>
      </c>
    </row>
    <row r="104" spans="1:8" s="36" customFormat="1" ht="23.25" customHeight="1">
      <c r="A104" s="47"/>
      <c r="B104" s="47"/>
      <c r="C104" s="47"/>
      <c r="D104" s="48"/>
      <c r="E104" s="49"/>
      <c r="F104" s="50"/>
      <c r="G104" s="50"/>
      <c r="H104" s="50"/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37"/>
  <sheetViews>
    <sheetView tabSelected="1" topLeftCell="A224" zoomScale="130" zoomScaleNormal="130" workbookViewId="0">
      <selection activeCell="A236" sqref="A236"/>
    </sheetView>
  </sheetViews>
  <sheetFormatPr defaultRowHeight="15"/>
  <cols>
    <col min="1" max="2" width="6.85546875" style="51" customWidth="1"/>
    <col min="3" max="3" width="7.7109375" style="51" customWidth="1"/>
    <col min="4" max="4" width="6.7109375" style="52" customWidth="1"/>
    <col min="5" max="5" width="68.42578125" style="51" customWidth="1"/>
    <col min="6" max="6" width="14.85546875" style="54" hidden="1" customWidth="1"/>
    <col min="7" max="7" width="13.28515625" style="54" customWidth="1"/>
    <col min="8" max="8" width="10.85546875" style="54" customWidth="1"/>
    <col min="9" max="9" width="8.5703125" style="54" customWidth="1"/>
    <col min="248" max="248" width="6.85546875" customWidth="1"/>
    <col min="249" max="249" width="7.28515625" customWidth="1"/>
    <col min="250" max="250" width="9.28515625" customWidth="1"/>
    <col min="251" max="251" width="6.7109375" customWidth="1"/>
    <col min="252" max="252" width="59.7109375" customWidth="1"/>
    <col min="253" max="254" width="11.5703125" customWidth="1"/>
    <col min="255" max="255" width="12.5703125" customWidth="1"/>
    <col min="504" max="504" width="6.85546875" customWidth="1"/>
    <col min="505" max="505" width="7.28515625" customWidth="1"/>
    <col min="506" max="506" width="9.28515625" customWidth="1"/>
    <col min="507" max="507" width="6.7109375" customWidth="1"/>
    <col min="508" max="508" width="59.7109375" customWidth="1"/>
    <col min="509" max="510" width="11.5703125" customWidth="1"/>
    <col min="511" max="511" width="12.5703125" customWidth="1"/>
    <col min="760" max="760" width="6.85546875" customWidth="1"/>
    <col min="761" max="761" width="7.28515625" customWidth="1"/>
    <col min="762" max="762" width="9.28515625" customWidth="1"/>
    <col min="763" max="763" width="6.7109375" customWidth="1"/>
    <col min="764" max="764" width="59.7109375" customWidth="1"/>
    <col min="765" max="766" width="11.5703125" customWidth="1"/>
    <col min="767" max="767" width="12.5703125" customWidth="1"/>
    <col min="1016" max="1016" width="6.85546875" customWidth="1"/>
    <col min="1017" max="1017" width="7.28515625" customWidth="1"/>
    <col min="1018" max="1018" width="9.28515625" customWidth="1"/>
    <col min="1019" max="1019" width="6.7109375" customWidth="1"/>
    <col min="1020" max="1020" width="59.7109375" customWidth="1"/>
    <col min="1021" max="1022" width="11.5703125" customWidth="1"/>
    <col min="1023" max="1023" width="12.5703125" customWidth="1"/>
    <col min="1272" max="1272" width="6.85546875" customWidth="1"/>
    <col min="1273" max="1273" width="7.28515625" customWidth="1"/>
    <col min="1274" max="1274" width="9.28515625" customWidth="1"/>
    <col min="1275" max="1275" width="6.7109375" customWidth="1"/>
    <col min="1276" max="1276" width="59.7109375" customWidth="1"/>
    <col min="1277" max="1278" width="11.5703125" customWidth="1"/>
    <col min="1279" max="1279" width="12.5703125" customWidth="1"/>
    <col min="1528" max="1528" width="6.85546875" customWidth="1"/>
    <col min="1529" max="1529" width="7.28515625" customWidth="1"/>
    <col min="1530" max="1530" width="9.28515625" customWidth="1"/>
    <col min="1531" max="1531" width="6.7109375" customWidth="1"/>
    <col min="1532" max="1532" width="59.7109375" customWidth="1"/>
    <col min="1533" max="1534" width="11.5703125" customWidth="1"/>
    <col min="1535" max="1535" width="12.5703125" customWidth="1"/>
    <col min="1784" max="1784" width="6.85546875" customWidth="1"/>
    <col min="1785" max="1785" width="7.28515625" customWidth="1"/>
    <col min="1786" max="1786" width="9.28515625" customWidth="1"/>
    <col min="1787" max="1787" width="6.7109375" customWidth="1"/>
    <col min="1788" max="1788" width="59.7109375" customWidth="1"/>
    <col min="1789" max="1790" width="11.5703125" customWidth="1"/>
    <col min="1791" max="1791" width="12.5703125" customWidth="1"/>
    <col min="2040" max="2040" width="6.85546875" customWidth="1"/>
    <col min="2041" max="2041" width="7.28515625" customWidth="1"/>
    <col min="2042" max="2042" width="9.28515625" customWidth="1"/>
    <col min="2043" max="2043" width="6.7109375" customWidth="1"/>
    <col min="2044" max="2044" width="59.7109375" customWidth="1"/>
    <col min="2045" max="2046" width="11.5703125" customWidth="1"/>
    <col min="2047" max="2047" width="12.5703125" customWidth="1"/>
    <col min="2296" max="2296" width="6.85546875" customWidth="1"/>
    <col min="2297" max="2297" width="7.28515625" customWidth="1"/>
    <col min="2298" max="2298" width="9.28515625" customWidth="1"/>
    <col min="2299" max="2299" width="6.7109375" customWidth="1"/>
    <col min="2300" max="2300" width="59.7109375" customWidth="1"/>
    <col min="2301" max="2302" width="11.5703125" customWidth="1"/>
    <col min="2303" max="2303" width="12.5703125" customWidth="1"/>
    <col min="2552" max="2552" width="6.85546875" customWidth="1"/>
    <col min="2553" max="2553" width="7.28515625" customWidth="1"/>
    <col min="2554" max="2554" width="9.28515625" customWidth="1"/>
    <col min="2555" max="2555" width="6.7109375" customWidth="1"/>
    <col min="2556" max="2556" width="59.7109375" customWidth="1"/>
    <col min="2557" max="2558" width="11.5703125" customWidth="1"/>
    <col min="2559" max="2559" width="12.5703125" customWidth="1"/>
    <col min="2808" max="2808" width="6.85546875" customWidth="1"/>
    <col min="2809" max="2809" width="7.28515625" customWidth="1"/>
    <col min="2810" max="2810" width="9.28515625" customWidth="1"/>
    <col min="2811" max="2811" width="6.7109375" customWidth="1"/>
    <col min="2812" max="2812" width="59.7109375" customWidth="1"/>
    <col min="2813" max="2814" width="11.5703125" customWidth="1"/>
    <col min="2815" max="2815" width="12.5703125" customWidth="1"/>
    <col min="3064" max="3064" width="6.85546875" customWidth="1"/>
    <col min="3065" max="3065" width="7.28515625" customWidth="1"/>
    <col min="3066" max="3066" width="9.28515625" customWidth="1"/>
    <col min="3067" max="3067" width="6.7109375" customWidth="1"/>
    <col min="3068" max="3068" width="59.7109375" customWidth="1"/>
    <col min="3069" max="3070" width="11.5703125" customWidth="1"/>
    <col min="3071" max="3071" width="12.5703125" customWidth="1"/>
    <col min="3320" max="3320" width="6.85546875" customWidth="1"/>
    <col min="3321" max="3321" width="7.28515625" customWidth="1"/>
    <col min="3322" max="3322" width="9.28515625" customWidth="1"/>
    <col min="3323" max="3323" width="6.7109375" customWidth="1"/>
    <col min="3324" max="3324" width="59.7109375" customWidth="1"/>
    <col min="3325" max="3326" width="11.5703125" customWidth="1"/>
    <col min="3327" max="3327" width="12.5703125" customWidth="1"/>
    <col min="3576" max="3576" width="6.85546875" customWidth="1"/>
    <col min="3577" max="3577" width="7.28515625" customWidth="1"/>
    <col min="3578" max="3578" width="9.28515625" customWidth="1"/>
    <col min="3579" max="3579" width="6.7109375" customWidth="1"/>
    <col min="3580" max="3580" width="59.7109375" customWidth="1"/>
    <col min="3581" max="3582" width="11.5703125" customWidth="1"/>
    <col min="3583" max="3583" width="12.5703125" customWidth="1"/>
    <col min="3832" max="3832" width="6.85546875" customWidth="1"/>
    <col min="3833" max="3833" width="7.28515625" customWidth="1"/>
    <col min="3834" max="3834" width="9.28515625" customWidth="1"/>
    <col min="3835" max="3835" width="6.7109375" customWidth="1"/>
    <col min="3836" max="3836" width="59.7109375" customWidth="1"/>
    <col min="3837" max="3838" width="11.5703125" customWidth="1"/>
    <col min="3839" max="3839" width="12.5703125" customWidth="1"/>
    <col min="4088" max="4088" width="6.85546875" customWidth="1"/>
    <col min="4089" max="4089" width="7.28515625" customWidth="1"/>
    <col min="4090" max="4090" width="9.28515625" customWidth="1"/>
    <col min="4091" max="4091" width="6.7109375" customWidth="1"/>
    <col min="4092" max="4092" width="59.7109375" customWidth="1"/>
    <col min="4093" max="4094" width="11.5703125" customWidth="1"/>
    <col min="4095" max="4095" width="12.5703125" customWidth="1"/>
    <col min="4344" max="4344" width="6.85546875" customWidth="1"/>
    <col min="4345" max="4345" width="7.28515625" customWidth="1"/>
    <col min="4346" max="4346" width="9.28515625" customWidth="1"/>
    <col min="4347" max="4347" width="6.7109375" customWidth="1"/>
    <col min="4348" max="4348" width="59.7109375" customWidth="1"/>
    <col min="4349" max="4350" width="11.5703125" customWidth="1"/>
    <col min="4351" max="4351" width="12.5703125" customWidth="1"/>
    <col min="4600" max="4600" width="6.85546875" customWidth="1"/>
    <col min="4601" max="4601" width="7.28515625" customWidth="1"/>
    <col min="4602" max="4602" width="9.28515625" customWidth="1"/>
    <col min="4603" max="4603" width="6.7109375" customWidth="1"/>
    <col min="4604" max="4604" width="59.7109375" customWidth="1"/>
    <col min="4605" max="4606" width="11.5703125" customWidth="1"/>
    <col min="4607" max="4607" width="12.5703125" customWidth="1"/>
    <col min="4856" max="4856" width="6.85546875" customWidth="1"/>
    <col min="4857" max="4857" width="7.28515625" customWidth="1"/>
    <col min="4858" max="4858" width="9.28515625" customWidth="1"/>
    <col min="4859" max="4859" width="6.7109375" customWidth="1"/>
    <col min="4860" max="4860" width="59.7109375" customWidth="1"/>
    <col min="4861" max="4862" width="11.5703125" customWidth="1"/>
    <col min="4863" max="4863" width="12.5703125" customWidth="1"/>
    <col min="5112" max="5112" width="6.85546875" customWidth="1"/>
    <col min="5113" max="5113" width="7.28515625" customWidth="1"/>
    <col min="5114" max="5114" width="9.28515625" customWidth="1"/>
    <col min="5115" max="5115" width="6.7109375" customWidth="1"/>
    <col min="5116" max="5116" width="59.7109375" customWidth="1"/>
    <col min="5117" max="5118" width="11.5703125" customWidth="1"/>
    <col min="5119" max="5119" width="12.5703125" customWidth="1"/>
    <col min="5368" max="5368" width="6.85546875" customWidth="1"/>
    <col min="5369" max="5369" width="7.28515625" customWidth="1"/>
    <col min="5370" max="5370" width="9.28515625" customWidth="1"/>
    <col min="5371" max="5371" width="6.7109375" customWidth="1"/>
    <col min="5372" max="5372" width="59.7109375" customWidth="1"/>
    <col min="5373" max="5374" width="11.5703125" customWidth="1"/>
    <col min="5375" max="5375" width="12.5703125" customWidth="1"/>
    <col min="5624" max="5624" width="6.85546875" customWidth="1"/>
    <col min="5625" max="5625" width="7.28515625" customWidth="1"/>
    <col min="5626" max="5626" width="9.28515625" customWidth="1"/>
    <col min="5627" max="5627" width="6.7109375" customWidth="1"/>
    <col min="5628" max="5628" width="59.7109375" customWidth="1"/>
    <col min="5629" max="5630" width="11.5703125" customWidth="1"/>
    <col min="5631" max="5631" width="12.5703125" customWidth="1"/>
    <col min="5880" max="5880" width="6.85546875" customWidth="1"/>
    <col min="5881" max="5881" width="7.28515625" customWidth="1"/>
    <col min="5882" max="5882" width="9.28515625" customWidth="1"/>
    <col min="5883" max="5883" width="6.7109375" customWidth="1"/>
    <col min="5884" max="5884" width="59.7109375" customWidth="1"/>
    <col min="5885" max="5886" width="11.5703125" customWidth="1"/>
    <col min="5887" max="5887" width="12.5703125" customWidth="1"/>
    <col min="6136" max="6136" width="6.85546875" customWidth="1"/>
    <col min="6137" max="6137" width="7.28515625" customWidth="1"/>
    <col min="6138" max="6138" width="9.28515625" customWidth="1"/>
    <col min="6139" max="6139" width="6.7109375" customWidth="1"/>
    <col min="6140" max="6140" width="59.7109375" customWidth="1"/>
    <col min="6141" max="6142" width="11.5703125" customWidth="1"/>
    <col min="6143" max="6143" width="12.5703125" customWidth="1"/>
    <col min="6392" max="6392" width="6.85546875" customWidth="1"/>
    <col min="6393" max="6393" width="7.28515625" customWidth="1"/>
    <col min="6394" max="6394" width="9.28515625" customWidth="1"/>
    <col min="6395" max="6395" width="6.7109375" customWidth="1"/>
    <col min="6396" max="6396" width="59.7109375" customWidth="1"/>
    <col min="6397" max="6398" width="11.5703125" customWidth="1"/>
    <col min="6399" max="6399" width="12.5703125" customWidth="1"/>
    <col min="6648" max="6648" width="6.85546875" customWidth="1"/>
    <col min="6649" max="6649" width="7.28515625" customWidth="1"/>
    <col min="6650" max="6650" width="9.28515625" customWidth="1"/>
    <col min="6651" max="6651" width="6.7109375" customWidth="1"/>
    <col min="6652" max="6652" width="59.7109375" customWidth="1"/>
    <col min="6653" max="6654" width="11.5703125" customWidth="1"/>
    <col min="6655" max="6655" width="12.5703125" customWidth="1"/>
    <col min="6904" max="6904" width="6.85546875" customWidth="1"/>
    <col min="6905" max="6905" width="7.28515625" customWidth="1"/>
    <col min="6906" max="6906" width="9.28515625" customWidth="1"/>
    <col min="6907" max="6907" width="6.7109375" customWidth="1"/>
    <col min="6908" max="6908" width="59.7109375" customWidth="1"/>
    <col min="6909" max="6910" width="11.5703125" customWidth="1"/>
    <col min="6911" max="6911" width="12.5703125" customWidth="1"/>
    <col min="7160" max="7160" width="6.85546875" customWidth="1"/>
    <col min="7161" max="7161" width="7.28515625" customWidth="1"/>
    <col min="7162" max="7162" width="9.28515625" customWidth="1"/>
    <col min="7163" max="7163" width="6.7109375" customWidth="1"/>
    <col min="7164" max="7164" width="59.7109375" customWidth="1"/>
    <col min="7165" max="7166" width="11.5703125" customWidth="1"/>
    <col min="7167" max="7167" width="12.5703125" customWidth="1"/>
    <col min="7416" max="7416" width="6.85546875" customWidth="1"/>
    <col min="7417" max="7417" width="7.28515625" customWidth="1"/>
    <col min="7418" max="7418" width="9.28515625" customWidth="1"/>
    <col min="7419" max="7419" width="6.7109375" customWidth="1"/>
    <col min="7420" max="7420" width="59.7109375" customWidth="1"/>
    <col min="7421" max="7422" width="11.5703125" customWidth="1"/>
    <col min="7423" max="7423" width="12.5703125" customWidth="1"/>
    <col min="7672" max="7672" width="6.85546875" customWidth="1"/>
    <col min="7673" max="7673" width="7.28515625" customWidth="1"/>
    <col min="7674" max="7674" width="9.28515625" customWidth="1"/>
    <col min="7675" max="7675" width="6.7109375" customWidth="1"/>
    <col min="7676" max="7676" width="59.7109375" customWidth="1"/>
    <col min="7677" max="7678" width="11.5703125" customWidth="1"/>
    <col min="7679" max="7679" width="12.5703125" customWidth="1"/>
    <col min="7928" max="7928" width="6.85546875" customWidth="1"/>
    <col min="7929" max="7929" width="7.28515625" customWidth="1"/>
    <col min="7930" max="7930" width="9.28515625" customWidth="1"/>
    <col min="7931" max="7931" width="6.7109375" customWidth="1"/>
    <col min="7932" max="7932" width="59.7109375" customWidth="1"/>
    <col min="7933" max="7934" width="11.5703125" customWidth="1"/>
    <col min="7935" max="7935" width="12.5703125" customWidth="1"/>
    <col min="8184" max="8184" width="6.85546875" customWidth="1"/>
    <col min="8185" max="8185" width="7.28515625" customWidth="1"/>
    <col min="8186" max="8186" width="9.28515625" customWidth="1"/>
    <col min="8187" max="8187" width="6.7109375" customWidth="1"/>
    <col min="8188" max="8188" width="59.7109375" customWidth="1"/>
    <col min="8189" max="8190" width="11.5703125" customWidth="1"/>
    <col min="8191" max="8191" width="12.5703125" customWidth="1"/>
    <col min="8440" max="8440" width="6.85546875" customWidth="1"/>
    <col min="8441" max="8441" width="7.28515625" customWidth="1"/>
    <col min="8442" max="8442" width="9.28515625" customWidth="1"/>
    <col min="8443" max="8443" width="6.7109375" customWidth="1"/>
    <col min="8444" max="8444" width="59.7109375" customWidth="1"/>
    <col min="8445" max="8446" width="11.5703125" customWidth="1"/>
    <col min="8447" max="8447" width="12.5703125" customWidth="1"/>
    <col min="8696" max="8696" width="6.85546875" customWidth="1"/>
    <col min="8697" max="8697" width="7.28515625" customWidth="1"/>
    <col min="8698" max="8698" width="9.28515625" customWidth="1"/>
    <col min="8699" max="8699" width="6.7109375" customWidth="1"/>
    <col min="8700" max="8700" width="59.7109375" customWidth="1"/>
    <col min="8701" max="8702" width="11.5703125" customWidth="1"/>
    <col min="8703" max="8703" width="12.5703125" customWidth="1"/>
    <col min="8952" max="8952" width="6.85546875" customWidth="1"/>
    <col min="8953" max="8953" width="7.28515625" customWidth="1"/>
    <col min="8954" max="8954" width="9.28515625" customWidth="1"/>
    <col min="8955" max="8955" width="6.7109375" customWidth="1"/>
    <col min="8956" max="8956" width="59.7109375" customWidth="1"/>
    <col min="8957" max="8958" width="11.5703125" customWidth="1"/>
    <col min="8959" max="8959" width="12.5703125" customWidth="1"/>
    <col min="9208" max="9208" width="6.85546875" customWidth="1"/>
    <col min="9209" max="9209" width="7.28515625" customWidth="1"/>
    <col min="9210" max="9210" width="9.28515625" customWidth="1"/>
    <col min="9211" max="9211" width="6.7109375" customWidth="1"/>
    <col min="9212" max="9212" width="59.7109375" customWidth="1"/>
    <col min="9213" max="9214" width="11.5703125" customWidth="1"/>
    <col min="9215" max="9215" width="12.5703125" customWidth="1"/>
    <col min="9464" max="9464" width="6.85546875" customWidth="1"/>
    <col min="9465" max="9465" width="7.28515625" customWidth="1"/>
    <col min="9466" max="9466" width="9.28515625" customWidth="1"/>
    <col min="9467" max="9467" width="6.7109375" customWidth="1"/>
    <col min="9468" max="9468" width="59.7109375" customWidth="1"/>
    <col min="9469" max="9470" width="11.5703125" customWidth="1"/>
    <col min="9471" max="9471" width="12.5703125" customWidth="1"/>
    <col min="9720" max="9720" width="6.85546875" customWidth="1"/>
    <col min="9721" max="9721" width="7.28515625" customWidth="1"/>
    <col min="9722" max="9722" width="9.28515625" customWidth="1"/>
    <col min="9723" max="9723" width="6.7109375" customWidth="1"/>
    <col min="9724" max="9724" width="59.7109375" customWidth="1"/>
    <col min="9725" max="9726" width="11.5703125" customWidth="1"/>
    <col min="9727" max="9727" width="12.5703125" customWidth="1"/>
    <col min="9976" max="9976" width="6.85546875" customWidth="1"/>
    <col min="9977" max="9977" width="7.28515625" customWidth="1"/>
    <col min="9978" max="9978" width="9.28515625" customWidth="1"/>
    <col min="9979" max="9979" width="6.7109375" customWidth="1"/>
    <col min="9980" max="9980" width="59.7109375" customWidth="1"/>
    <col min="9981" max="9982" width="11.5703125" customWidth="1"/>
    <col min="9983" max="9983" width="12.5703125" customWidth="1"/>
    <col min="10232" max="10232" width="6.85546875" customWidth="1"/>
    <col min="10233" max="10233" width="7.28515625" customWidth="1"/>
    <col min="10234" max="10234" width="9.28515625" customWidth="1"/>
    <col min="10235" max="10235" width="6.7109375" customWidth="1"/>
    <col min="10236" max="10236" width="59.7109375" customWidth="1"/>
    <col min="10237" max="10238" width="11.5703125" customWidth="1"/>
    <col min="10239" max="10239" width="12.5703125" customWidth="1"/>
    <col min="10488" max="10488" width="6.85546875" customWidth="1"/>
    <col min="10489" max="10489" width="7.28515625" customWidth="1"/>
    <col min="10490" max="10490" width="9.28515625" customWidth="1"/>
    <col min="10491" max="10491" width="6.7109375" customWidth="1"/>
    <col min="10492" max="10492" width="59.7109375" customWidth="1"/>
    <col min="10493" max="10494" width="11.5703125" customWidth="1"/>
    <col min="10495" max="10495" width="12.5703125" customWidth="1"/>
    <col min="10744" max="10744" width="6.85546875" customWidth="1"/>
    <col min="10745" max="10745" width="7.28515625" customWidth="1"/>
    <col min="10746" max="10746" width="9.28515625" customWidth="1"/>
    <col min="10747" max="10747" width="6.7109375" customWidth="1"/>
    <col min="10748" max="10748" width="59.7109375" customWidth="1"/>
    <col min="10749" max="10750" width="11.5703125" customWidth="1"/>
    <col min="10751" max="10751" width="12.5703125" customWidth="1"/>
    <col min="11000" max="11000" width="6.85546875" customWidth="1"/>
    <col min="11001" max="11001" width="7.28515625" customWidth="1"/>
    <col min="11002" max="11002" width="9.28515625" customWidth="1"/>
    <col min="11003" max="11003" width="6.7109375" customWidth="1"/>
    <col min="11004" max="11004" width="59.7109375" customWidth="1"/>
    <col min="11005" max="11006" width="11.5703125" customWidth="1"/>
    <col min="11007" max="11007" width="12.5703125" customWidth="1"/>
    <col min="11256" max="11256" width="6.85546875" customWidth="1"/>
    <col min="11257" max="11257" width="7.28515625" customWidth="1"/>
    <col min="11258" max="11258" width="9.28515625" customWidth="1"/>
    <col min="11259" max="11259" width="6.7109375" customWidth="1"/>
    <col min="11260" max="11260" width="59.7109375" customWidth="1"/>
    <col min="11261" max="11262" width="11.5703125" customWidth="1"/>
    <col min="11263" max="11263" width="12.5703125" customWidth="1"/>
    <col min="11512" max="11512" width="6.85546875" customWidth="1"/>
    <col min="11513" max="11513" width="7.28515625" customWidth="1"/>
    <col min="11514" max="11514" width="9.28515625" customWidth="1"/>
    <col min="11515" max="11515" width="6.7109375" customWidth="1"/>
    <col min="11516" max="11516" width="59.7109375" customWidth="1"/>
    <col min="11517" max="11518" width="11.5703125" customWidth="1"/>
    <col min="11519" max="11519" width="12.5703125" customWidth="1"/>
    <col min="11768" max="11768" width="6.85546875" customWidth="1"/>
    <col min="11769" max="11769" width="7.28515625" customWidth="1"/>
    <col min="11770" max="11770" width="9.28515625" customWidth="1"/>
    <col min="11771" max="11771" width="6.7109375" customWidth="1"/>
    <col min="11772" max="11772" width="59.7109375" customWidth="1"/>
    <col min="11773" max="11774" width="11.5703125" customWidth="1"/>
    <col min="11775" max="11775" width="12.5703125" customWidth="1"/>
    <col min="12024" max="12024" width="6.85546875" customWidth="1"/>
    <col min="12025" max="12025" width="7.28515625" customWidth="1"/>
    <col min="12026" max="12026" width="9.28515625" customWidth="1"/>
    <col min="12027" max="12027" width="6.7109375" customWidth="1"/>
    <col min="12028" max="12028" width="59.7109375" customWidth="1"/>
    <col min="12029" max="12030" width="11.5703125" customWidth="1"/>
    <col min="12031" max="12031" width="12.5703125" customWidth="1"/>
    <col min="12280" max="12280" width="6.85546875" customWidth="1"/>
    <col min="12281" max="12281" width="7.28515625" customWidth="1"/>
    <col min="12282" max="12282" width="9.28515625" customWidth="1"/>
    <col min="12283" max="12283" width="6.7109375" customWidth="1"/>
    <col min="12284" max="12284" width="59.7109375" customWidth="1"/>
    <col min="12285" max="12286" width="11.5703125" customWidth="1"/>
    <col min="12287" max="12287" width="12.5703125" customWidth="1"/>
    <col min="12536" max="12536" width="6.85546875" customWidth="1"/>
    <col min="12537" max="12537" width="7.28515625" customWidth="1"/>
    <col min="12538" max="12538" width="9.28515625" customWidth="1"/>
    <col min="12539" max="12539" width="6.7109375" customWidth="1"/>
    <col min="12540" max="12540" width="59.7109375" customWidth="1"/>
    <col min="12541" max="12542" width="11.5703125" customWidth="1"/>
    <col min="12543" max="12543" width="12.5703125" customWidth="1"/>
    <col min="12792" max="12792" width="6.85546875" customWidth="1"/>
    <col min="12793" max="12793" width="7.28515625" customWidth="1"/>
    <col min="12794" max="12794" width="9.28515625" customWidth="1"/>
    <col min="12795" max="12795" width="6.7109375" customWidth="1"/>
    <col min="12796" max="12796" width="59.7109375" customWidth="1"/>
    <col min="12797" max="12798" width="11.5703125" customWidth="1"/>
    <col min="12799" max="12799" width="12.5703125" customWidth="1"/>
    <col min="13048" max="13048" width="6.85546875" customWidth="1"/>
    <col min="13049" max="13049" width="7.28515625" customWidth="1"/>
    <col min="13050" max="13050" width="9.28515625" customWidth="1"/>
    <col min="13051" max="13051" width="6.7109375" customWidth="1"/>
    <col min="13052" max="13052" width="59.7109375" customWidth="1"/>
    <col min="13053" max="13054" width="11.5703125" customWidth="1"/>
    <col min="13055" max="13055" width="12.5703125" customWidth="1"/>
    <col min="13304" max="13304" width="6.85546875" customWidth="1"/>
    <col min="13305" max="13305" width="7.28515625" customWidth="1"/>
    <col min="13306" max="13306" width="9.28515625" customWidth="1"/>
    <col min="13307" max="13307" width="6.7109375" customWidth="1"/>
    <col min="13308" max="13308" width="59.7109375" customWidth="1"/>
    <col min="13309" max="13310" width="11.5703125" customWidth="1"/>
    <col min="13311" max="13311" width="12.5703125" customWidth="1"/>
    <col min="13560" max="13560" width="6.85546875" customWidth="1"/>
    <col min="13561" max="13561" width="7.28515625" customWidth="1"/>
    <col min="13562" max="13562" width="9.28515625" customWidth="1"/>
    <col min="13563" max="13563" width="6.7109375" customWidth="1"/>
    <col min="13564" max="13564" width="59.7109375" customWidth="1"/>
    <col min="13565" max="13566" width="11.5703125" customWidth="1"/>
    <col min="13567" max="13567" width="12.5703125" customWidth="1"/>
    <col min="13816" max="13816" width="6.85546875" customWidth="1"/>
    <col min="13817" max="13817" width="7.28515625" customWidth="1"/>
    <col min="13818" max="13818" width="9.28515625" customWidth="1"/>
    <col min="13819" max="13819" width="6.7109375" customWidth="1"/>
    <col min="13820" max="13820" width="59.7109375" customWidth="1"/>
    <col min="13821" max="13822" width="11.5703125" customWidth="1"/>
    <col min="13823" max="13823" width="12.5703125" customWidth="1"/>
    <col min="14072" max="14072" width="6.85546875" customWidth="1"/>
    <col min="14073" max="14073" width="7.28515625" customWidth="1"/>
    <col min="14074" max="14074" width="9.28515625" customWidth="1"/>
    <col min="14075" max="14075" width="6.7109375" customWidth="1"/>
    <col min="14076" max="14076" width="59.7109375" customWidth="1"/>
    <col min="14077" max="14078" width="11.5703125" customWidth="1"/>
    <col min="14079" max="14079" width="12.5703125" customWidth="1"/>
    <col min="14328" max="14328" width="6.85546875" customWidth="1"/>
    <col min="14329" max="14329" width="7.28515625" customWidth="1"/>
    <col min="14330" max="14330" width="9.28515625" customWidth="1"/>
    <col min="14331" max="14331" width="6.7109375" customWidth="1"/>
    <col min="14332" max="14332" width="59.7109375" customWidth="1"/>
    <col min="14333" max="14334" width="11.5703125" customWidth="1"/>
    <col min="14335" max="14335" width="12.5703125" customWidth="1"/>
    <col min="14584" max="14584" width="6.85546875" customWidth="1"/>
    <col min="14585" max="14585" width="7.28515625" customWidth="1"/>
    <col min="14586" max="14586" width="9.28515625" customWidth="1"/>
    <col min="14587" max="14587" width="6.7109375" customWidth="1"/>
    <col min="14588" max="14588" width="59.7109375" customWidth="1"/>
    <col min="14589" max="14590" width="11.5703125" customWidth="1"/>
    <col min="14591" max="14591" width="12.5703125" customWidth="1"/>
    <col min="14840" max="14840" width="6.85546875" customWidth="1"/>
    <col min="14841" max="14841" width="7.28515625" customWidth="1"/>
    <col min="14842" max="14842" width="9.28515625" customWidth="1"/>
    <col min="14843" max="14843" width="6.7109375" customWidth="1"/>
    <col min="14844" max="14844" width="59.7109375" customWidth="1"/>
    <col min="14845" max="14846" width="11.5703125" customWidth="1"/>
    <col min="14847" max="14847" width="12.5703125" customWidth="1"/>
    <col min="15096" max="15096" width="6.85546875" customWidth="1"/>
    <col min="15097" max="15097" width="7.28515625" customWidth="1"/>
    <col min="15098" max="15098" width="9.28515625" customWidth="1"/>
    <col min="15099" max="15099" width="6.7109375" customWidth="1"/>
    <col min="15100" max="15100" width="59.7109375" customWidth="1"/>
    <col min="15101" max="15102" width="11.5703125" customWidth="1"/>
    <col min="15103" max="15103" width="12.5703125" customWidth="1"/>
    <col min="15352" max="15352" width="6.85546875" customWidth="1"/>
    <col min="15353" max="15353" width="7.28515625" customWidth="1"/>
    <col min="15354" max="15354" width="9.28515625" customWidth="1"/>
    <col min="15355" max="15355" width="6.7109375" customWidth="1"/>
    <col min="15356" max="15356" width="59.7109375" customWidth="1"/>
    <col min="15357" max="15358" width="11.5703125" customWidth="1"/>
    <col min="15359" max="15359" width="12.5703125" customWidth="1"/>
    <col min="15608" max="15608" width="6.85546875" customWidth="1"/>
    <col min="15609" max="15609" width="7.28515625" customWidth="1"/>
    <col min="15610" max="15610" width="9.28515625" customWidth="1"/>
    <col min="15611" max="15611" width="6.7109375" customWidth="1"/>
    <col min="15612" max="15612" width="59.7109375" customWidth="1"/>
    <col min="15613" max="15614" width="11.5703125" customWidth="1"/>
    <col min="15615" max="15615" width="12.5703125" customWidth="1"/>
    <col min="15864" max="15864" width="6.85546875" customWidth="1"/>
    <col min="15865" max="15865" width="7.28515625" customWidth="1"/>
    <col min="15866" max="15866" width="9.28515625" customWidth="1"/>
    <col min="15867" max="15867" width="6.7109375" customWidth="1"/>
    <col min="15868" max="15868" width="59.7109375" customWidth="1"/>
    <col min="15869" max="15870" width="11.5703125" customWidth="1"/>
    <col min="15871" max="15871" width="12.5703125" customWidth="1"/>
    <col min="16120" max="16120" width="6.85546875" customWidth="1"/>
    <col min="16121" max="16121" width="7.28515625" customWidth="1"/>
    <col min="16122" max="16122" width="9.28515625" customWidth="1"/>
    <col min="16123" max="16123" width="6.7109375" customWidth="1"/>
    <col min="16124" max="16124" width="59.7109375" customWidth="1"/>
    <col min="16125" max="16126" width="11.5703125" customWidth="1"/>
    <col min="16127" max="16127" width="12.5703125" customWidth="1"/>
  </cols>
  <sheetData>
    <row r="1" spans="1:9">
      <c r="E1" s="98" t="s">
        <v>427</v>
      </c>
      <c r="G1" s="102"/>
      <c r="H1" s="102"/>
      <c r="I1" s="102"/>
    </row>
    <row r="2" spans="1:9">
      <c r="E2" s="98" t="s">
        <v>428</v>
      </c>
      <c r="G2" s="102"/>
      <c r="H2" s="102"/>
      <c r="I2" s="102"/>
    </row>
    <row r="3" spans="1:9">
      <c r="E3" s="53"/>
      <c r="G3" s="102"/>
      <c r="H3" s="102"/>
      <c r="I3" s="102"/>
    </row>
    <row r="4" spans="1:9" s="85" customFormat="1">
      <c r="A4" s="103" t="s">
        <v>459</v>
      </c>
      <c r="B4" s="99"/>
      <c r="C4" s="99"/>
      <c r="D4" s="100"/>
      <c r="E4" s="99"/>
      <c r="F4" s="101"/>
      <c r="G4" s="101"/>
      <c r="H4" s="101"/>
      <c r="I4" s="101"/>
    </row>
    <row r="5" spans="1:9" s="36" customFormat="1" ht="53.25">
      <c r="A5" s="72" t="s">
        <v>372</v>
      </c>
      <c r="B5" s="79" t="s">
        <v>186</v>
      </c>
      <c r="C5" s="80" t="s">
        <v>374</v>
      </c>
      <c r="D5" s="78" t="s">
        <v>373</v>
      </c>
      <c r="E5" s="73" t="s">
        <v>371</v>
      </c>
      <c r="F5" s="71" t="s">
        <v>429</v>
      </c>
      <c r="G5" s="71" t="s">
        <v>442</v>
      </c>
      <c r="H5" s="71" t="s">
        <v>443</v>
      </c>
      <c r="I5" s="107" t="s">
        <v>455</v>
      </c>
    </row>
    <row r="6" spans="1:9" s="36" customFormat="1" ht="12.75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14">
        <v>6</v>
      </c>
      <c r="G6" s="14">
        <v>6</v>
      </c>
      <c r="H6" s="14">
        <v>7</v>
      </c>
      <c r="I6" s="14" t="s">
        <v>456</v>
      </c>
    </row>
    <row r="7" spans="1:9" s="36" customFormat="1" ht="12.75">
      <c r="A7" s="13">
        <v>100111</v>
      </c>
      <c r="B7" s="16"/>
      <c r="C7" s="16"/>
      <c r="D7" s="17"/>
      <c r="E7" s="16" t="s">
        <v>187</v>
      </c>
      <c r="F7" s="19"/>
      <c r="G7" s="19"/>
      <c r="H7" s="19"/>
      <c r="I7" s="19"/>
    </row>
    <row r="8" spans="1:9" s="25" customFormat="1" ht="13.5">
      <c r="A8" s="21"/>
      <c r="B8" s="21"/>
      <c r="C8" s="21">
        <v>610000</v>
      </c>
      <c r="D8" s="22">
        <v>1</v>
      </c>
      <c r="E8" s="21" t="s">
        <v>188</v>
      </c>
      <c r="F8" s="24">
        <f>SUM(F9)</f>
        <v>55000</v>
      </c>
      <c r="G8" s="24">
        <f>SUM(G9)</f>
        <v>55000</v>
      </c>
      <c r="H8" s="24">
        <f>SUM(H9)</f>
        <v>55000</v>
      </c>
      <c r="I8" s="24">
        <f>SUM(H8/G8)*100</f>
        <v>100</v>
      </c>
    </row>
    <row r="9" spans="1:9" s="30" customFormat="1" ht="13.5">
      <c r="A9" s="26"/>
      <c r="B9" s="26"/>
      <c r="C9" s="26">
        <v>613000</v>
      </c>
      <c r="D9" s="27" t="s">
        <v>10</v>
      </c>
      <c r="E9" s="26" t="s">
        <v>189</v>
      </c>
      <c r="F9" s="29">
        <f>SUM(F10:F11)</f>
        <v>55000</v>
      </c>
      <c r="G9" s="29">
        <f>SUM(G10:G11)</f>
        <v>55000</v>
      </c>
      <c r="H9" s="29">
        <f>SUM(H10:H11)</f>
        <v>55000</v>
      </c>
      <c r="I9" s="24">
        <f t="shared" ref="I9:I13" si="0">SUM(H9/G9)*100</f>
        <v>100</v>
      </c>
    </row>
    <row r="10" spans="1:9" s="36" customFormat="1" ht="13.5">
      <c r="A10" s="32"/>
      <c r="B10" s="58" t="s">
        <v>190</v>
      </c>
      <c r="C10" s="32">
        <v>613100</v>
      </c>
      <c r="D10" s="33" t="s">
        <v>12</v>
      </c>
      <c r="E10" s="32" t="s">
        <v>191</v>
      </c>
      <c r="F10" s="35">
        <v>5000</v>
      </c>
      <c r="G10" s="35">
        <v>5000</v>
      </c>
      <c r="H10" s="35">
        <v>5000</v>
      </c>
      <c r="I10" s="24">
        <f t="shared" si="0"/>
        <v>100</v>
      </c>
    </row>
    <row r="11" spans="1:9" s="36" customFormat="1" ht="13.5">
      <c r="A11" s="32"/>
      <c r="B11" s="58" t="s">
        <v>190</v>
      </c>
      <c r="C11" s="32">
        <v>613900</v>
      </c>
      <c r="D11" s="33" t="s">
        <v>20</v>
      </c>
      <c r="E11" s="32" t="s">
        <v>192</v>
      </c>
      <c r="F11" s="35">
        <v>50000</v>
      </c>
      <c r="G11" s="35">
        <v>50000</v>
      </c>
      <c r="H11" s="35">
        <v>50000</v>
      </c>
      <c r="I11" s="24">
        <f t="shared" si="0"/>
        <v>100</v>
      </c>
    </row>
    <row r="12" spans="1:9" s="30" customFormat="1" ht="13.5">
      <c r="A12" s="26"/>
      <c r="B12" s="59" t="s">
        <v>190</v>
      </c>
      <c r="C12" s="26"/>
      <c r="D12" s="27">
        <v>2</v>
      </c>
      <c r="E12" s="74" t="s">
        <v>193</v>
      </c>
      <c r="F12" s="29">
        <v>40000</v>
      </c>
      <c r="G12" s="29">
        <v>40000</v>
      </c>
      <c r="H12" s="29">
        <v>30000</v>
      </c>
      <c r="I12" s="24">
        <f t="shared" si="0"/>
        <v>75</v>
      </c>
    </row>
    <row r="13" spans="1:9" s="36" customFormat="1" ht="13.5">
      <c r="A13" s="32"/>
      <c r="B13" s="32"/>
      <c r="C13" s="32"/>
      <c r="D13" s="33"/>
      <c r="E13" s="74" t="s">
        <v>194</v>
      </c>
      <c r="F13" s="29">
        <f>SUM(F8+F12)</f>
        <v>95000</v>
      </c>
      <c r="G13" s="29">
        <f>SUM(G8+G12)</f>
        <v>95000</v>
      </c>
      <c r="H13" s="29">
        <f>SUM(H8+H12)</f>
        <v>85000</v>
      </c>
      <c r="I13" s="24">
        <f t="shared" si="0"/>
        <v>89.473684210526315</v>
      </c>
    </row>
    <row r="14" spans="1:9" s="36" customFormat="1" ht="12.75">
      <c r="A14" s="13">
        <v>100121</v>
      </c>
      <c r="B14" s="16"/>
      <c r="C14" s="16"/>
      <c r="D14" s="17"/>
      <c r="E14" s="75" t="s">
        <v>359</v>
      </c>
      <c r="F14" s="19"/>
      <c r="G14" s="19"/>
      <c r="H14" s="19"/>
      <c r="I14" s="19"/>
    </row>
    <row r="15" spans="1:9" s="25" customFormat="1" ht="13.5">
      <c r="A15" s="21"/>
      <c r="B15" s="60"/>
      <c r="C15" s="21">
        <v>610000</v>
      </c>
      <c r="D15" s="22">
        <v>1</v>
      </c>
      <c r="E15" s="21" t="s">
        <v>188</v>
      </c>
      <c r="F15" s="24">
        <f>SUM(F16+F22)</f>
        <v>2703800</v>
      </c>
      <c r="G15" s="24">
        <f>SUM(G16+G22)</f>
        <v>2466000</v>
      </c>
      <c r="H15" s="24">
        <f>SUM(H16+H22)</f>
        <v>2662000</v>
      </c>
      <c r="I15" s="24">
        <f t="shared" ref="I15:I55" si="1">SUM(H15/G15)*100</f>
        <v>107.94809407948094</v>
      </c>
    </row>
    <row r="16" spans="1:9" s="30" customFormat="1" ht="13.5">
      <c r="A16" s="26"/>
      <c r="B16" s="61"/>
      <c r="C16" s="26">
        <v>613000</v>
      </c>
      <c r="D16" s="27" t="s">
        <v>10</v>
      </c>
      <c r="E16" s="26" t="s">
        <v>189</v>
      </c>
      <c r="F16" s="29">
        <f>SUM(F17:F21)</f>
        <v>340000</v>
      </c>
      <c r="G16" s="29">
        <f>SUM(G17:G21)</f>
        <v>241000</v>
      </c>
      <c r="H16" s="29">
        <f>SUM(H17:H21)</f>
        <v>241000</v>
      </c>
      <c r="I16" s="24">
        <f t="shared" si="1"/>
        <v>100</v>
      </c>
    </row>
    <row r="17" spans="1:9" s="36" customFormat="1" ht="13.5">
      <c r="A17" s="32"/>
      <c r="B17" s="62" t="s">
        <v>195</v>
      </c>
      <c r="C17" s="32">
        <v>613100</v>
      </c>
      <c r="D17" s="33" t="s">
        <v>12</v>
      </c>
      <c r="E17" s="32" t="s">
        <v>191</v>
      </c>
      <c r="F17" s="35">
        <v>1000</v>
      </c>
      <c r="G17" s="35">
        <v>1000</v>
      </c>
      <c r="H17" s="35">
        <v>1000</v>
      </c>
      <c r="I17" s="24">
        <f t="shared" si="1"/>
        <v>100</v>
      </c>
    </row>
    <row r="18" spans="1:9" s="36" customFormat="1" ht="13.5">
      <c r="A18" s="32"/>
      <c r="B18" s="62" t="s">
        <v>237</v>
      </c>
      <c r="C18" s="32">
        <v>613500</v>
      </c>
      <c r="D18" s="33" t="s">
        <v>20</v>
      </c>
      <c r="E18" s="32" t="s">
        <v>238</v>
      </c>
      <c r="F18" s="35">
        <v>200000</v>
      </c>
      <c r="G18" s="35">
        <v>100000</v>
      </c>
      <c r="H18" s="35">
        <v>100000</v>
      </c>
      <c r="I18" s="24">
        <f t="shared" si="1"/>
        <v>100</v>
      </c>
    </row>
    <row r="19" spans="1:9" s="36" customFormat="1" ht="13.5">
      <c r="A19" s="32"/>
      <c r="B19" s="62" t="s">
        <v>195</v>
      </c>
      <c r="C19" s="32">
        <v>613800</v>
      </c>
      <c r="D19" s="33" t="s">
        <v>23</v>
      </c>
      <c r="E19" s="32" t="s">
        <v>196</v>
      </c>
      <c r="F19" s="35">
        <v>9000</v>
      </c>
      <c r="G19" s="35">
        <v>10000</v>
      </c>
      <c r="H19" s="35">
        <v>10000</v>
      </c>
      <c r="I19" s="24">
        <f t="shared" si="1"/>
        <v>100</v>
      </c>
    </row>
    <row r="20" spans="1:9" s="36" customFormat="1" ht="13.5">
      <c r="A20" s="32"/>
      <c r="B20" s="62" t="s">
        <v>195</v>
      </c>
      <c r="C20" s="32">
        <v>613900</v>
      </c>
      <c r="D20" s="33" t="s">
        <v>198</v>
      </c>
      <c r="E20" s="32" t="s">
        <v>192</v>
      </c>
      <c r="F20" s="35">
        <v>50000</v>
      </c>
      <c r="G20" s="35">
        <v>50000</v>
      </c>
      <c r="H20" s="35">
        <v>50000</v>
      </c>
      <c r="I20" s="24">
        <f t="shared" si="1"/>
        <v>100</v>
      </c>
    </row>
    <row r="21" spans="1:9" s="36" customFormat="1" ht="13.5">
      <c r="A21" s="32"/>
      <c r="B21" s="62" t="s">
        <v>203</v>
      </c>
      <c r="C21" s="32">
        <v>613900</v>
      </c>
      <c r="D21" s="33" t="s">
        <v>199</v>
      </c>
      <c r="E21" s="32" t="s">
        <v>204</v>
      </c>
      <c r="F21" s="35">
        <v>80000</v>
      </c>
      <c r="G21" s="35">
        <v>80000</v>
      </c>
      <c r="H21" s="35">
        <v>80000</v>
      </c>
      <c r="I21" s="24">
        <f t="shared" si="1"/>
        <v>100</v>
      </c>
    </row>
    <row r="22" spans="1:9" s="30" customFormat="1" ht="13.5">
      <c r="A22" s="26"/>
      <c r="B22" s="61"/>
      <c r="C22" s="26">
        <v>614000</v>
      </c>
      <c r="D22" s="27" t="s">
        <v>29</v>
      </c>
      <c r="E22" s="26" t="s">
        <v>205</v>
      </c>
      <c r="F22" s="29">
        <f>SUM(F23:F54)</f>
        <v>2363800</v>
      </c>
      <c r="G22" s="29">
        <f>SUM(G23:G54)</f>
        <v>2225000</v>
      </c>
      <c r="H22" s="29">
        <f>SUM(H23:H54)</f>
        <v>2421000</v>
      </c>
      <c r="I22" s="24">
        <f t="shared" si="1"/>
        <v>108.80898876404494</v>
      </c>
    </row>
    <row r="23" spans="1:9" s="36" customFormat="1" ht="13.5">
      <c r="A23" s="32"/>
      <c r="B23" s="62" t="s">
        <v>195</v>
      </c>
      <c r="C23" s="32">
        <v>614200</v>
      </c>
      <c r="D23" s="33" t="s">
        <v>31</v>
      </c>
      <c r="E23" s="32" t="s">
        <v>388</v>
      </c>
      <c r="F23" s="35">
        <v>0</v>
      </c>
      <c r="G23" s="35">
        <v>120000</v>
      </c>
      <c r="H23" s="35">
        <v>120000</v>
      </c>
      <c r="I23" s="24">
        <f t="shared" si="1"/>
        <v>100</v>
      </c>
    </row>
    <row r="24" spans="1:9" s="36" customFormat="1" ht="13.5">
      <c r="A24" s="32"/>
      <c r="B24" s="62" t="s">
        <v>240</v>
      </c>
      <c r="C24" s="32">
        <v>614200</v>
      </c>
      <c r="D24" s="33" t="s">
        <v>207</v>
      </c>
      <c r="E24" s="32" t="s">
        <v>366</v>
      </c>
      <c r="F24" s="35">
        <v>120000</v>
      </c>
      <c r="G24" s="35">
        <v>120000</v>
      </c>
      <c r="H24" s="35">
        <v>120000</v>
      </c>
      <c r="I24" s="24">
        <f t="shared" si="1"/>
        <v>100</v>
      </c>
    </row>
    <row r="25" spans="1:9" s="36" customFormat="1" ht="13.5">
      <c r="A25" s="32"/>
      <c r="B25" s="62" t="s">
        <v>240</v>
      </c>
      <c r="C25" s="32">
        <v>614200</v>
      </c>
      <c r="D25" s="33" t="s">
        <v>210</v>
      </c>
      <c r="E25" s="32" t="s">
        <v>241</v>
      </c>
      <c r="F25" s="35">
        <v>40000</v>
      </c>
      <c r="G25" s="35">
        <v>40000</v>
      </c>
      <c r="H25" s="35">
        <v>40000</v>
      </c>
      <c r="I25" s="24">
        <f t="shared" si="1"/>
        <v>100</v>
      </c>
    </row>
    <row r="26" spans="1:9" s="36" customFormat="1" ht="13.5">
      <c r="A26" s="32"/>
      <c r="B26" s="62" t="s">
        <v>242</v>
      </c>
      <c r="C26" s="32">
        <v>614200</v>
      </c>
      <c r="D26" s="83" t="s">
        <v>212</v>
      </c>
      <c r="E26" s="32" t="s">
        <v>356</v>
      </c>
      <c r="F26" s="35">
        <v>20000</v>
      </c>
      <c r="G26" s="35">
        <v>20000</v>
      </c>
      <c r="H26" s="35">
        <v>20000</v>
      </c>
      <c r="I26" s="24">
        <f t="shared" si="1"/>
        <v>100</v>
      </c>
    </row>
    <row r="27" spans="1:9" s="36" customFormat="1" ht="13.5">
      <c r="A27" s="32"/>
      <c r="B27" s="62" t="s">
        <v>242</v>
      </c>
      <c r="C27" s="32">
        <v>614200</v>
      </c>
      <c r="D27" s="33" t="s">
        <v>215</v>
      </c>
      <c r="E27" s="32" t="s">
        <v>243</v>
      </c>
      <c r="F27" s="35">
        <v>100000</v>
      </c>
      <c r="G27" s="35">
        <v>50000</v>
      </c>
      <c r="H27" s="35">
        <v>50000</v>
      </c>
      <c r="I27" s="24">
        <f t="shared" si="1"/>
        <v>100</v>
      </c>
    </row>
    <row r="28" spans="1:9" s="36" customFormat="1" ht="13.5">
      <c r="A28" s="32"/>
      <c r="B28" s="62">
        <v>1091</v>
      </c>
      <c r="C28" s="32">
        <v>614200</v>
      </c>
      <c r="D28" s="33" t="s">
        <v>218</v>
      </c>
      <c r="E28" s="32" t="s">
        <v>355</v>
      </c>
      <c r="F28" s="35">
        <v>0</v>
      </c>
      <c r="G28" s="35">
        <v>20000</v>
      </c>
      <c r="H28" s="35">
        <v>20000</v>
      </c>
      <c r="I28" s="24">
        <f t="shared" si="1"/>
        <v>100</v>
      </c>
    </row>
    <row r="29" spans="1:9" s="36" customFormat="1" ht="13.5">
      <c r="A29" s="32"/>
      <c r="B29" s="62" t="s">
        <v>197</v>
      </c>
      <c r="C29" s="32">
        <v>614200</v>
      </c>
      <c r="D29" s="33" t="s">
        <v>220</v>
      </c>
      <c r="E29" s="32" t="s">
        <v>376</v>
      </c>
      <c r="F29" s="35">
        <v>186000</v>
      </c>
      <c r="G29" s="35">
        <v>0</v>
      </c>
      <c r="H29" s="35">
        <v>116000</v>
      </c>
      <c r="I29" s="24"/>
    </row>
    <row r="30" spans="1:9" s="36" customFormat="1" ht="13.5">
      <c r="A30" s="32"/>
      <c r="B30" s="62" t="s">
        <v>203</v>
      </c>
      <c r="C30" s="32">
        <v>614300</v>
      </c>
      <c r="D30" s="33" t="s">
        <v>247</v>
      </c>
      <c r="E30" s="32" t="s">
        <v>246</v>
      </c>
      <c r="F30" s="35">
        <v>50000</v>
      </c>
      <c r="G30" s="35">
        <v>60000</v>
      </c>
      <c r="H30" s="35">
        <v>60000</v>
      </c>
      <c r="I30" s="24">
        <f t="shared" si="1"/>
        <v>100</v>
      </c>
    </row>
    <row r="31" spans="1:9" s="36" customFormat="1" ht="13.5">
      <c r="A31" s="32"/>
      <c r="B31" s="62" t="s">
        <v>203</v>
      </c>
      <c r="C31" s="32">
        <v>614300</v>
      </c>
      <c r="D31" s="33" t="s">
        <v>248</v>
      </c>
      <c r="E31" s="32" t="s">
        <v>250</v>
      </c>
      <c r="F31" s="35">
        <v>50000</v>
      </c>
      <c r="G31" s="35">
        <v>50000</v>
      </c>
      <c r="H31" s="35">
        <v>50000</v>
      </c>
      <c r="I31" s="24">
        <f t="shared" si="1"/>
        <v>100</v>
      </c>
    </row>
    <row r="32" spans="1:9" s="36" customFormat="1" ht="13.5">
      <c r="A32" s="32"/>
      <c r="B32" s="63" t="s">
        <v>245</v>
      </c>
      <c r="C32" s="32">
        <v>614300</v>
      </c>
      <c r="D32" s="33" t="s">
        <v>249</v>
      </c>
      <c r="E32" s="32" t="s">
        <v>338</v>
      </c>
      <c r="F32" s="35">
        <v>140000</v>
      </c>
      <c r="G32" s="35">
        <v>140000</v>
      </c>
      <c r="H32" s="35">
        <v>160000</v>
      </c>
      <c r="I32" s="24">
        <f t="shared" si="1"/>
        <v>114.28571428571428</v>
      </c>
    </row>
    <row r="33" spans="1:9" s="36" customFormat="1" ht="13.5">
      <c r="A33" s="32"/>
      <c r="B33" s="63" t="s">
        <v>245</v>
      </c>
      <c r="C33" s="32">
        <v>614300</v>
      </c>
      <c r="D33" s="33" t="s">
        <v>251</v>
      </c>
      <c r="E33" s="32" t="s">
        <v>253</v>
      </c>
      <c r="F33" s="35">
        <v>80000</v>
      </c>
      <c r="G33" s="35">
        <v>80000</v>
      </c>
      <c r="H33" s="35">
        <v>80000</v>
      </c>
      <c r="I33" s="24">
        <f t="shared" si="1"/>
        <v>100</v>
      </c>
    </row>
    <row r="34" spans="1:9" s="36" customFormat="1" ht="13.5">
      <c r="A34" s="32"/>
      <c r="B34" s="62" t="s">
        <v>242</v>
      </c>
      <c r="C34" s="32">
        <v>614300</v>
      </c>
      <c r="D34" s="33" t="s">
        <v>252</v>
      </c>
      <c r="E34" s="32" t="s">
        <v>255</v>
      </c>
      <c r="F34" s="35">
        <v>10000</v>
      </c>
      <c r="G34" s="35">
        <v>10000</v>
      </c>
      <c r="H34" s="35">
        <v>10000</v>
      </c>
      <c r="I34" s="24">
        <f t="shared" si="1"/>
        <v>100</v>
      </c>
    </row>
    <row r="35" spans="1:9" s="36" customFormat="1" ht="13.5">
      <c r="A35" s="32"/>
      <c r="B35" s="62">
        <v>1091</v>
      </c>
      <c r="C35" s="32">
        <v>614300</v>
      </c>
      <c r="D35" s="33" t="s">
        <v>254</v>
      </c>
      <c r="E35" s="32" t="s">
        <v>257</v>
      </c>
      <c r="F35" s="35">
        <v>45800</v>
      </c>
      <c r="G35" s="35">
        <v>30000</v>
      </c>
      <c r="H35" s="35">
        <v>30000</v>
      </c>
      <c r="I35" s="24">
        <f t="shared" si="1"/>
        <v>100</v>
      </c>
    </row>
    <row r="36" spans="1:9" s="36" customFormat="1" ht="13.5">
      <c r="A36" s="32"/>
      <c r="B36" s="62" t="s">
        <v>203</v>
      </c>
      <c r="C36" s="32">
        <v>614300</v>
      </c>
      <c r="D36" s="33" t="s">
        <v>254</v>
      </c>
      <c r="E36" s="32" t="s">
        <v>339</v>
      </c>
      <c r="F36" s="35">
        <v>15000</v>
      </c>
      <c r="G36" s="35">
        <v>5000</v>
      </c>
      <c r="H36" s="35">
        <v>5000</v>
      </c>
      <c r="I36" s="24">
        <f t="shared" si="1"/>
        <v>100</v>
      </c>
    </row>
    <row r="37" spans="1:9" s="36" customFormat="1" ht="13.5">
      <c r="A37" s="32"/>
      <c r="B37" s="62" t="s">
        <v>242</v>
      </c>
      <c r="C37" s="32">
        <v>614300</v>
      </c>
      <c r="D37" s="33" t="s">
        <v>256</v>
      </c>
      <c r="E37" s="32" t="s">
        <v>357</v>
      </c>
      <c r="F37" s="35">
        <v>50000</v>
      </c>
      <c r="G37" s="35">
        <v>100000</v>
      </c>
      <c r="H37" s="35">
        <v>100000</v>
      </c>
      <c r="I37" s="24">
        <f t="shared" si="1"/>
        <v>100</v>
      </c>
    </row>
    <row r="38" spans="1:9" s="36" customFormat="1" ht="13.5">
      <c r="A38" s="32"/>
      <c r="B38" s="62" t="s">
        <v>203</v>
      </c>
      <c r="C38" s="32">
        <v>614300</v>
      </c>
      <c r="D38" s="33" t="s">
        <v>258</v>
      </c>
      <c r="E38" s="32" t="s">
        <v>393</v>
      </c>
      <c r="F38" s="35">
        <v>150000</v>
      </c>
      <c r="G38" s="35">
        <v>150000</v>
      </c>
      <c r="H38" s="35">
        <v>200000</v>
      </c>
      <c r="I38" s="24">
        <f t="shared" si="1"/>
        <v>133.33333333333331</v>
      </c>
    </row>
    <row r="39" spans="1:9" s="36" customFormat="1" ht="13.5">
      <c r="A39" s="32"/>
      <c r="B39" s="62" t="s">
        <v>278</v>
      </c>
      <c r="C39" s="32">
        <v>614300</v>
      </c>
      <c r="D39" s="33" t="s">
        <v>260</v>
      </c>
      <c r="E39" s="32" t="s">
        <v>279</v>
      </c>
      <c r="F39" s="35">
        <v>20000</v>
      </c>
      <c r="G39" s="35">
        <v>20000</v>
      </c>
      <c r="H39" s="35">
        <v>20000</v>
      </c>
      <c r="I39" s="24">
        <f t="shared" si="1"/>
        <v>100</v>
      </c>
    </row>
    <row r="40" spans="1:9" s="36" customFormat="1" ht="13.5">
      <c r="A40" s="32"/>
      <c r="B40" s="62" t="s">
        <v>206</v>
      </c>
      <c r="C40" s="32">
        <v>614400</v>
      </c>
      <c r="D40" s="33" t="s">
        <v>262</v>
      </c>
      <c r="E40" s="32" t="s">
        <v>208</v>
      </c>
      <c r="F40" s="35">
        <v>10000</v>
      </c>
      <c r="G40" s="35">
        <v>10000</v>
      </c>
      <c r="H40" s="35">
        <v>10000</v>
      </c>
      <c r="I40" s="24">
        <f t="shared" si="1"/>
        <v>100</v>
      </c>
    </row>
    <row r="41" spans="1:9" s="36" customFormat="1" ht="13.5">
      <c r="A41" s="32"/>
      <c r="B41" s="62" t="s">
        <v>261</v>
      </c>
      <c r="C41" s="32">
        <v>614400</v>
      </c>
      <c r="D41" s="33" t="s">
        <v>263</v>
      </c>
      <c r="E41" s="32" t="s">
        <v>394</v>
      </c>
      <c r="F41" s="35">
        <v>150000</v>
      </c>
      <c r="G41" s="35">
        <v>150000</v>
      </c>
      <c r="H41" s="35">
        <v>150000</v>
      </c>
      <c r="I41" s="24">
        <f t="shared" si="1"/>
        <v>100</v>
      </c>
    </row>
    <row r="42" spans="1:9" s="36" customFormat="1" ht="13.5">
      <c r="A42" s="32"/>
      <c r="B42" s="62" t="s">
        <v>245</v>
      </c>
      <c r="C42" s="32">
        <v>614400</v>
      </c>
      <c r="D42" s="33" t="s">
        <v>265</v>
      </c>
      <c r="E42" s="32" t="s">
        <v>395</v>
      </c>
      <c r="F42" s="35">
        <v>200000</v>
      </c>
      <c r="G42" s="35">
        <v>200000</v>
      </c>
      <c r="H42" s="35">
        <v>200000</v>
      </c>
      <c r="I42" s="24">
        <f t="shared" si="1"/>
        <v>100</v>
      </c>
    </row>
    <row r="43" spans="1:9" s="36" customFormat="1" ht="13.5">
      <c r="A43" s="32"/>
      <c r="B43" s="62" t="s">
        <v>264</v>
      </c>
      <c r="C43" s="32">
        <v>614400</v>
      </c>
      <c r="D43" s="33" t="s">
        <v>267</v>
      </c>
      <c r="E43" s="32" t="s">
        <v>396</v>
      </c>
      <c r="F43" s="35">
        <v>240000</v>
      </c>
      <c r="G43" s="35">
        <v>240000</v>
      </c>
      <c r="H43" s="35">
        <v>240000</v>
      </c>
      <c r="I43" s="24">
        <f t="shared" si="1"/>
        <v>100</v>
      </c>
    </row>
    <row r="44" spans="1:9" s="36" customFormat="1" ht="13.5">
      <c r="A44" s="32"/>
      <c r="B44" s="62" t="s">
        <v>266</v>
      </c>
      <c r="C44" s="32">
        <v>614400</v>
      </c>
      <c r="D44" s="33" t="s">
        <v>268</v>
      </c>
      <c r="E44" s="32" t="s">
        <v>397</v>
      </c>
      <c r="F44" s="35">
        <v>100000</v>
      </c>
      <c r="G44" s="35">
        <v>100000</v>
      </c>
      <c r="H44" s="35">
        <v>100000</v>
      </c>
      <c r="I44" s="24">
        <f t="shared" si="1"/>
        <v>100</v>
      </c>
    </row>
    <row r="45" spans="1:9" s="36" customFormat="1" ht="13.5">
      <c r="A45" s="32"/>
      <c r="B45" s="62" t="s">
        <v>266</v>
      </c>
      <c r="C45" s="32">
        <v>614400</v>
      </c>
      <c r="D45" s="33" t="s">
        <v>269</v>
      </c>
      <c r="E45" s="32" t="s">
        <v>398</v>
      </c>
      <c r="F45" s="35">
        <v>14000</v>
      </c>
      <c r="G45" s="35">
        <v>14000</v>
      </c>
      <c r="H45" s="35">
        <v>14000</v>
      </c>
      <c r="I45" s="24">
        <f t="shared" si="1"/>
        <v>100</v>
      </c>
    </row>
    <row r="46" spans="1:9" s="36" customFormat="1" ht="13.5">
      <c r="A46" s="32"/>
      <c r="B46" s="62" t="s">
        <v>266</v>
      </c>
      <c r="C46" s="32">
        <v>614400</v>
      </c>
      <c r="D46" s="33" t="s">
        <v>270</v>
      </c>
      <c r="E46" s="32" t="s">
        <v>399</v>
      </c>
      <c r="F46" s="35">
        <v>16000</v>
      </c>
      <c r="G46" s="35">
        <v>16000</v>
      </c>
      <c r="H46" s="35">
        <v>16000</v>
      </c>
      <c r="I46" s="24">
        <f t="shared" si="1"/>
        <v>100</v>
      </c>
    </row>
    <row r="47" spans="1:9" s="36" customFormat="1" ht="13.5">
      <c r="A47" s="32"/>
      <c r="B47" s="62" t="s">
        <v>206</v>
      </c>
      <c r="C47" s="32">
        <v>614400</v>
      </c>
      <c r="D47" s="33" t="s">
        <v>271</v>
      </c>
      <c r="E47" s="32" t="s">
        <v>453</v>
      </c>
      <c r="F47" s="35">
        <v>20000</v>
      </c>
      <c r="G47" s="35">
        <v>0</v>
      </c>
      <c r="H47" s="35">
        <v>10000</v>
      </c>
      <c r="I47" s="24"/>
    </row>
    <row r="48" spans="1:9" s="36" customFormat="1" ht="13.5">
      <c r="A48" s="32"/>
      <c r="B48" s="62" t="s">
        <v>206</v>
      </c>
      <c r="C48" s="32">
        <v>614400</v>
      </c>
      <c r="D48" s="33" t="s">
        <v>272</v>
      </c>
      <c r="E48" s="32" t="s">
        <v>377</v>
      </c>
      <c r="F48" s="35">
        <v>200000</v>
      </c>
      <c r="G48" s="35">
        <v>200000</v>
      </c>
      <c r="H48" s="35">
        <v>200000</v>
      </c>
      <c r="I48" s="24">
        <f t="shared" si="1"/>
        <v>100</v>
      </c>
    </row>
    <row r="49" spans="1:9" s="36" customFormat="1" ht="13.5">
      <c r="A49" s="32"/>
      <c r="B49" s="62" t="s">
        <v>266</v>
      </c>
      <c r="C49" s="32">
        <v>614400</v>
      </c>
      <c r="D49" s="33" t="s">
        <v>273</v>
      </c>
      <c r="E49" s="32" t="s">
        <v>340</v>
      </c>
      <c r="F49" s="35">
        <v>10000</v>
      </c>
      <c r="G49" s="35">
        <v>10000</v>
      </c>
      <c r="H49" s="35">
        <v>10000</v>
      </c>
      <c r="I49" s="24">
        <f t="shared" si="1"/>
        <v>100</v>
      </c>
    </row>
    <row r="50" spans="1:9" s="36" customFormat="1" ht="13.5">
      <c r="A50" s="32"/>
      <c r="B50" s="62" t="s">
        <v>209</v>
      </c>
      <c r="C50" s="32">
        <v>614500</v>
      </c>
      <c r="D50" s="33" t="s">
        <v>274</v>
      </c>
      <c r="E50" s="32" t="s">
        <v>211</v>
      </c>
      <c r="F50" s="35">
        <v>95000</v>
      </c>
      <c r="G50" s="35">
        <v>60000</v>
      </c>
      <c r="H50" s="35">
        <v>60000</v>
      </c>
      <c r="I50" s="24">
        <f t="shared" si="1"/>
        <v>100</v>
      </c>
    </row>
    <row r="51" spans="1:9" s="36" customFormat="1" ht="13.5">
      <c r="A51" s="32"/>
      <c r="B51" s="62" t="s">
        <v>195</v>
      </c>
      <c r="C51" s="32">
        <v>614500</v>
      </c>
      <c r="D51" s="33" t="s">
        <v>276</v>
      </c>
      <c r="E51" s="32" t="s">
        <v>213</v>
      </c>
      <c r="F51" s="35">
        <v>82000</v>
      </c>
      <c r="G51" s="35">
        <v>60000</v>
      </c>
      <c r="H51" s="35">
        <v>60000</v>
      </c>
      <c r="I51" s="24">
        <f t="shared" si="1"/>
        <v>100</v>
      </c>
    </row>
    <row r="52" spans="1:9" s="36" customFormat="1" ht="13.5">
      <c r="A52" s="32"/>
      <c r="B52" s="62" t="s">
        <v>214</v>
      </c>
      <c r="C52" s="32">
        <v>614800</v>
      </c>
      <c r="D52" s="33" t="s">
        <v>358</v>
      </c>
      <c r="E52" s="32" t="s">
        <v>216</v>
      </c>
      <c r="F52" s="35">
        <v>50000</v>
      </c>
      <c r="G52" s="35">
        <v>50000</v>
      </c>
      <c r="H52" s="35">
        <v>50000</v>
      </c>
      <c r="I52" s="24">
        <f t="shared" si="1"/>
        <v>100</v>
      </c>
    </row>
    <row r="53" spans="1:9" s="36" customFormat="1" ht="13.5">
      <c r="A53" s="32"/>
      <c r="B53" s="62" t="s">
        <v>217</v>
      </c>
      <c r="C53" s="32">
        <v>614800</v>
      </c>
      <c r="D53" s="33" t="s">
        <v>367</v>
      </c>
      <c r="E53" s="32" t="s">
        <v>219</v>
      </c>
      <c r="F53" s="35">
        <v>50000</v>
      </c>
      <c r="G53" s="35">
        <v>50000</v>
      </c>
      <c r="H53" s="35">
        <v>50000</v>
      </c>
      <c r="I53" s="24">
        <f t="shared" si="1"/>
        <v>100</v>
      </c>
    </row>
    <row r="54" spans="1:9" s="36" customFormat="1" ht="13.5">
      <c r="A54" s="32"/>
      <c r="B54" s="62" t="s">
        <v>217</v>
      </c>
      <c r="C54" s="32">
        <v>614800</v>
      </c>
      <c r="D54" s="33" t="s">
        <v>444</v>
      </c>
      <c r="E54" s="32" t="s">
        <v>221</v>
      </c>
      <c r="F54" s="35">
        <v>50000</v>
      </c>
      <c r="G54" s="35">
        <v>50000</v>
      </c>
      <c r="H54" s="35">
        <v>50000</v>
      </c>
      <c r="I54" s="24">
        <f t="shared" si="1"/>
        <v>100</v>
      </c>
    </row>
    <row r="55" spans="1:9" s="36" customFormat="1" ht="13.5">
      <c r="A55" s="32"/>
      <c r="B55" s="62"/>
      <c r="C55" s="32"/>
      <c r="D55" s="33"/>
      <c r="E55" s="74" t="s">
        <v>224</v>
      </c>
      <c r="F55" s="29">
        <f>SUM(F15)</f>
        <v>2703800</v>
      </c>
      <c r="G55" s="29">
        <f>SUM(G15)</f>
        <v>2466000</v>
      </c>
      <c r="H55" s="29">
        <f>SUM(H15)</f>
        <v>2662000</v>
      </c>
      <c r="I55" s="24">
        <f t="shared" si="1"/>
        <v>107.94809407948094</v>
      </c>
    </row>
    <row r="56" spans="1:9" s="36" customFormat="1" ht="24">
      <c r="A56" s="13">
        <v>100131</v>
      </c>
      <c r="B56" s="16"/>
      <c r="C56" s="16"/>
      <c r="D56" s="17"/>
      <c r="E56" s="76" t="s">
        <v>360</v>
      </c>
      <c r="F56" s="19"/>
      <c r="G56" s="19"/>
      <c r="H56" s="19"/>
      <c r="I56" s="19"/>
    </row>
    <row r="57" spans="1:9" s="25" customFormat="1" ht="13.5">
      <c r="A57" s="21"/>
      <c r="B57" s="60"/>
      <c r="C57" s="21">
        <v>610000</v>
      </c>
      <c r="D57" s="22">
        <v>1</v>
      </c>
      <c r="E57" s="21" t="s">
        <v>188</v>
      </c>
      <c r="F57" s="24">
        <f>SUM(F58+F69+F73)</f>
        <v>1703000</v>
      </c>
      <c r="G57" s="24">
        <f>SUM(G58+G69+G73)</f>
        <v>2913000</v>
      </c>
      <c r="H57" s="24">
        <f>SUM(H58+H69+H73)</f>
        <v>3433000</v>
      </c>
      <c r="I57" s="24">
        <f t="shared" ref="I57:I85" si="2">SUM(H57/G57)*100</f>
        <v>117.85101270168212</v>
      </c>
    </row>
    <row r="58" spans="1:9" s="30" customFormat="1" ht="13.5">
      <c r="A58" s="26"/>
      <c r="B58" s="61"/>
      <c r="C58" s="26">
        <v>613000</v>
      </c>
      <c r="D58" s="27" t="s">
        <v>10</v>
      </c>
      <c r="E58" s="26" t="s">
        <v>189</v>
      </c>
      <c r="F58" s="29">
        <f>SUM(F59:F68)</f>
        <v>1501000</v>
      </c>
      <c r="G58" s="29">
        <f>SUM(G59:G68)</f>
        <v>2363000</v>
      </c>
      <c r="H58" s="29">
        <f>SUM(H59:H68)</f>
        <v>2763000</v>
      </c>
      <c r="I58" s="24">
        <f t="shared" si="2"/>
        <v>116.92763436309777</v>
      </c>
    </row>
    <row r="59" spans="1:9" s="36" customFormat="1" ht="13.5">
      <c r="A59" s="32"/>
      <c r="B59" s="62" t="s">
        <v>195</v>
      </c>
      <c r="C59" s="32">
        <v>613100</v>
      </c>
      <c r="D59" s="33" t="s">
        <v>12</v>
      </c>
      <c r="E59" s="32" t="s">
        <v>191</v>
      </c>
      <c r="F59" s="35">
        <v>1000</v>
      </c>
      <c r="G59" s="35">
        <v>1000</v>
      </c>
      <c r="H59" s="35">
        <v>1000</v>
      </c>
      <c r="I59" s="24">
        <f t="shared" si="2"/>
        <v>100</v>
      </c>
    </row>
    <row r="60" spans="1:9" s="36" customFormat="1" ht="13.5">
      <c r="A60" s="32"/>
      <c r="B60" s="62" t="s">
        <v>225</v>
      </c>
      <c r="C60" s="32">
        <v>613200</v>
      </c>
      <c r="D60" s="33" t="s">
        <v>20</v>
      </c>
      <c r="E60" s="32" t="s">
        <v>226</v>
      </c>
      <c r="F60" s="35">
        <v>250000</v>
      </c>
      <c r="G60" s="35">
        <v>250000</v>
      </c>
      <c r="H60" s="35">
        <v>250000</v>
      </c>
      <c r="I60" s="24">
        <f t="shared" si="2"/>
        <v>100</v>
      </c>
    </row>
    <row r="61" spans="1:9" s="36" customFormat="1" ht="13.5">
      <c r="A61" s="32"/>
      <c r="B61" s="62" t="s">
        <v>227</v>
      </c>
      <c r="C61" s="32">
        <v>613300</v>
      </c>
      <c r="D61" s="33" t="s">
        <v>23</v>
      </c>
      <c r="E61" s="32" t="s">
        <v>445</v>
      </c>
      <c r="F61" s="35">
        <v>700000</v>
      </c>
      <c r="G61" s="35">
        <v>700000</v>
      </c>
      <c r="H61" s="35">
        <v>750000</v>
      </c>
      <c r="I61" s="24">
        <f t="shared" si="2"/>
        <v>107.14285714285714</v>
      </c>
    </row>
    <row r="62" spans="1:9" s="36" customFormat="1" ht="13.5">
      <c r="A62" s="32"/>
      <c r="B62" s="62" t="s">
        <v>227</v>
      </c>
      <c r="C62" s="32">
        <v>613300</v>
      </c>
      <c r="D62" s="33" t="s">
        <v>198</v>
      </c>
      <c r="E62" s="32" t="s">
        <v>446</v>
      </c>
      <c r="F62" s="35">
        <v>0</v>
      </c>
      <c r="G62" s="35">
        <v>750000</v>
      </c>
      <c r="H62" s="35">
        <v>800000</v>
      </c>
      <c r="I62" s="24">
        <f t="shared" si="2"/>
        <v>106.66666666666667</v>
      </c>
    </row>
    <row r="63" spans="1:9" s="36" customFormat="1" ht="13.5">
      <c r="A63" s="32"/>
      <c r="B63" s="62" t="s">
        <v>228</v>
      </c>
      <c r="C63" s="32">
        <v>613300</v>
      </c>
      <c r="D63" s="33" t="s">
        <v>199</v>
      </c>
      <c r="E63" s="32" t="s">
        <v>448</v>
      </c>
      <c r="F63" s="35">
        <v>100000</v>
      </c>
      <c r="G63" s="35">
        <v>100000</v>
      </c>
      <c r="H63" s="35">
        <v>400000</v>
      </c>
      <c r="I63" s="24">
        <f t="shared" si="2"/>
        <v>400</v>
      </c>
    </row>
    <row r="64" spans="1:9" s="36" customFormat="1" ht="13.5">
      <c r="A64" s="32"/>
      <c r="B64" s="62"/>
      <c r="C64" s="32">
        <v>613300</v>
      </c>
      <c r="D64" s="33" t="s">
        <v>201</v>
      </c>
      <c r="E64" s="32" t="s">
        <v>450</v>
      </c>
      <c r="F64" s="35">
        <v>0</v>
      </c>
      <c r="G64" s="35">
        <v>0</v>
      </c>
      <c r="H64" s="35">
        <v>100000</v>
      </c>
      <c r="I64" s="24"/>
    </row>
    <row r="65" spans="1:9" s="36" customFormat="1" ht="13.5">
      <c r="A65" s="32"/>
      <c r="B65" s="62" t="s">
        <v>197</v>
      </c>
      <c r="C65" s="32">
        <v>613700</v>
      </c>
      <c r="D65" s="33" t="s">
        <v>202</v>
      </c>
      <c r="E65" s="32" t="s">
        <v>447</v>
      </c>
      <c r="F65" s="35">
        <v>345000</v>
      </c>
      <c r="G65" s="35">
        <v>400000</v>
      </c>
      <c r="H65" s="35">
        <v>300000</v>
      </c>
      <c r="I65" s="24">
        <f t="shared" si="2"/>
        <v>75</v>
      </c>
    </row>
    <row r="66" spans="1:9" s="36" customFormat="1" ht="13.5">
      <c r="A66" s="32"/>
      <c r="B66" s="62" t="s">
        <v>195</v>
      </c>
      <c r="C66" s="32">
        <v>613900</v>
      </c>
      <c r="D66" s="33" t="s">
        <v>438</v>
      </c>
      <c r="E66" s="32" t="s">
        <v>192</v>
      </c>
      <c r="F66" s="35">
        <v>25000</v>
      </c>
      <c r="G66" s="35">
        <v>32000</v>
      </c>
      <c r="H66" s="35">
        <v>32000</v>
      </c>
      <c r="I66" s="24">
        <f t="shared" si="2"/>
        <v>100</v>
      </c>
    </row>
    <row r="67" spans="1:9" s="36" customFormat="1" ht="13.5">
      <c r="A67" s="32"/>
      <c r="B67" s="62" t="s">
        <v>197</v>
      </c>
      <c r="C67" s="32">
        <v>613900</v>
      </c>
      <c r="D67" s="84" t="s">
        <v>439</v>
      </c>
      <c r="E67" s="32" t="s">
        <v>231</v>
      </c>
      <c r="F67" s="35">
        <v>30000</v>
      </c>
      <c r="G67" s="35">
        <v>30000</v>
      </c>
      <c r="H67" s="35">
        <v>30000</v>
      </c>
      <c r="I67" s="24">
        <f t="shared" si="2"/>
        <v>100</v>
      </c>
    </row>
    <row r="68" spans="1:9" s="36" customFormat="1" ht="13.5">
      <c r="A68" s="32"/>
      <c r="B68" s="62" t="s">
        <v>197</v>
      </c>
      <c r="C68" s="32">
        <v>613900</v>
      </c>
      <c r="D68" s="84" t="s">
        <v>449</v>
      </c>
      <c r="E68" s="32" t="s">
        <v>200</v>
      </c>
      <c r="F68" s="35">
        <v>50000</v>
      </c>
      <c r="G68" s="35">
        <v>100000</v>
      </c>
      <c r="H68" s="35">
        <v>100000</v>
      </c>
      <c r="I68" s="24">
        <f t="shared" si="2"/>
        <v>100</v>
      </c>
    </row>
    <row r="69" spans="1:9" s="30" customFormat="1" ht="13.5">
      <c r="A69" s="26"/>
      <c r="B69" s="61"/>
      <c r="C69" s="26">
        <v>614000</v>
      </c>
      <c r="D69" s="27" t="s">
        <v>29</v>
      </c>
      <c r="E69" s="26" t="s">
        <v>205</v>
      </c>
      <c r="F69" s="29">
        <f>SUM(F70)</f>
        <v>150000</v>
      </c>
      <c r="G69" s="29">
        <f>SUM(G70:G72)</f>
        <v>500000</v>
      </c>
      <c r="H69" s="29">
        <f>SUM(H70:H72)</f>
        <v>620000</v>
      </c>
      <c r="I69" s="24">
        <f t="shared" si="2"/>
        <v>124</v>
      </c>
    </row>
    <row r="70" spans="1:9" s="36" customFormat="1" ht="13.5">
      <c r="A70" s="32"/>
      <c r="B70" s="62" t="s">
        <v>227</v>
      </c>
      <c r="C70" s="32">
        <v>614400</v>
      </c>
      <c r="D70" s="33" t="s">
        <v>31</v>
      </c>
      <c r="E70" s="32" t="s">
        <v>378</v>
      </c>
      <c r="F70" s="35">
        <v>150000</v>
      </c>
      <c r="G70" s="35">
        <v>0</v>
      </c>
      <c r="H70" s="35">
        <v>120000</v>
      </c>
      <c r="I70" s="24"/>
    </row>
    <row r="71" spans="1:9" s="36" customFormat="1" ht="13.5">
      <c r="A71" s="32"/>
      <c r="B71" s="62" t="s">
        <v>195</v>
      </c>
      <c r="C71" s="32">
        <v>614400</v>
      </c>
      <c r="D71" s="33" t="s">
        <v>207</v>
      </c>
      <c r="E71" s="32" t="s">
        <v>400</v>
      </c>
      <c r="F71" s="35">
        <v>0</v>
      </c>
      <c r="G71" s="35">
        <v>350000</v>
      </c>
      <c r="H71" s="35">
        <v>350000</v>
      </c>
      <c r="I71" s="24">
        <f t="shared" si="2"/>
        <v>100</v>
      </c>
    </row>
    <row r="72" spans="1:9" s="36" customFormat="1" ht="13.5">
      <c r="A72" s="32"/>
      <c r="B72" s="62" t="s">
        <v>229</v>
      </c>
      <c r="C72" s="32">
        <v>614400</v>
      </c>
      <c r="D72" s="33" t="s">
        <v>210</v>
      </c>
      <c r="E72" s="32" t="s">
        <v>389</v>
      </c>
      <c r="F72" s="35">
        <v>0</v>
      </c>
      <c r="G72" s="35">
        <v>150000</v>
      </c>
      <c r="H72" s="35">
        <v>150000</v>
      </c>
      <c r="I72" s="24">
        <f t="shared" si="2"/>
        <v>100</v>
      </c>
    </row>
    <row r="73" spans="1:9" s="30" customFormat="1" ht="13.5">
      <c r="A73" s="26"/>
      <c r="B73" s="61"/>
      <c r="C73" s="26">
        <v>61600</v>
      </c>
      <c r="D73" s="27" t="s">
        <v>45</v>
      </c>
      <c r="E73" s="26" t="s">
        <v>232</v>
      </c>
      <c r="F73" s="29">
        <f>SUM(F74)</f>
        <v>52000</v>
      </c>
      <c r="G73" s="29">
        <f>SUM(G74)</f>
        <v>50000</v>
      </c>
      <c r="H73" s="29">
        <f>SUM(H74)</f>
        <v>50000</v>
      </c>
      <c r="I73" s="24">
        <f t="shared" si="2"/>
        <v>100</v>
      </c>
    </row>
    <row r="74" spans="1:9" s="36" customFormat="1" ht="13.5">
      <c r="A74" s="32"/>
      <c r="B74" s="62" t="s">
        <v>233</v>
      </c>
      <c r="C74" s="32">
        <v>616100</v>
      </c>
      <c r="D74" s="33" t="s">
        <v>47</v>
      </c>
      <c r="E74" s="32" t="s">
        <v>234</v>
      </c>
      <c r="F74" s="35">
        <v>52000</v>
      </c>
      <c r="G74" s="35">
        <v>50000</v>
      </c>
      <c r="H74" s="35">
        <v>50000</v>
      </c>
      <c r="I74" s="24">
        <f t="shared" si="2"/>
        <v>100</v>
      </c>
    </row>
    <row r="75" spans="1:9" s="30" customFormat="1" ht="13.5">
      <c r="A75" s="26"/>
      <c r="B75" s="61"/>
      <c r="C75" s="26">
        <v>821000</v>
      </c>
      <c r="D75" s="27" t="s">
        <v>342</v>
      </c>
      <c r="E75" s="74" t="s">
        <v>222</v>
      </c>
      <c r="F75" s="29">
        <f>SUM(F77:F83)</f>
        <v>2570000</v>
      </c>
      <c r="G75" s="29">
        <f>SUM(G76:G83)</f>
        <v>3440000</v>
      </c>
      <c r="H75" s="29">
        <f>SUM(H76:H83)</f>
        <v>3590000</v>
      </c>
      <c r="I75" s="24">
        <f t="shared" si="2"/>
        <v>104.36046511627907</v>
      </c>
    </row>
    <row r="76" spans="1:9" s="36" customFormat="1" ht="13.5">
      <c r="A76" s="32"/>
      <c r="B76" s="62" t="s">
        <v>195</v>
      </c>
      <c r="C76" s="32">
        <v>821100</v>
      </c>
      <c r="D76" s="33" t="s">
        <v>54</v>
      </c>
      <c r="E76" s="32" t="s">
        <v>379</v>
      </c>
      <c r="F76" s="35">
        <v>0</v>
      </c>
      <c r="G76" s="35">
        <v>250000</v>
      </c>
      <c r="H76" s="35">
        <v>200000</v>
      </c>
      <c r="I76" s="24">
        <f t="shared" si="2"/>
        <v>80</v>
      </c>
    </row>
    <row r="77" spans="1:9" s="36" customFormat="1" ht="13.5">
      <c r="A77" s="32"/>
      <c r="B77" s="62" t="s">
        <v>195</v>
      </c>
      <c r="C77" s="32">
        <v>821500</v>
      </c>
      <c r="D77" s="33" t="s">
        <v>73</v>
      </c>
      <c r="E77" s="32" t="s">
        <v>451</v>
      </c>
      <c r="F77" s="35">
        <v>200000</v>
      </c>
      <c r="G77" s="35">
        <v>200000</v>
      </c>
      <c r="H77" s="35">
        <v>200000</v>
      </c>
      <c r="I77" s="24">
        <f t="shared" si="2"/>
        <v>100</v>
      </c>
    </row>
    <row r="78" spans="1:9" s="36" customFormat="1" ht="13.5">
      <c r="A78" s="32"/>
      <c r="B78" s="62" t="s">
        <v>195</v>
      </c>
      <c r="C78" s="32">
        <v>821600</v>
      </c>
      <c r="D78" s="33" t="s">
        <v>83</v>
      </c>
      <c r="E78" s="32" t="s">
        <v>440</v>
      </c>
      <c r="F78" s="35">
        <v>1900000</v>
      </c>
      <c r="G78" s="35">
        <v>2000000</v>
      </c>
      <c r="H78" s="35">
        <v>2000000</v>
      </c>
      <c r="I78" s="24">
        <f t="shared" si="2"/>
        <v>100</v>
      </c>
    </row>
    <row r="79" spans="1:9" s="36" customFormat="1" ht="13.5">
      <c r="A79" s="32"/>
      <c r="B79" s="62" t="s">
        <v>229</v>
      </c>
      <c r="C79" s="32">
        <v>821600</v>
      </c>
      <c r="D79" s="33" t="s">
        <v>89</v>
      </c>
      <c r="E79" s="32" t="s">
        <v>452</v>
      </c>
      <c r="F79" s="35">
        <v>150000</v>
      </c>
      <c r="G79" s="35">
        <v>0</v>
      </c>
      <c r="H79" s="35">
        <v>150000</v>
      </c>
      <c r="I79" s="24"/>
    </row>
    <row r="80" spans="1:9" s="36" customFormat="1" ht="13.5">
      <c r="A80" s="32"/>
      <c r="B80" s="62" t="s">
        <v>195</v>
      </c>
      <c r="C80" s="32">
        <v>821600</v>
      </c>
      <c r="D80" s="33" t="s">
        <v>95</v>
      </c>
      <c r="E80" s="32" t="s">
        <v>341</v>
      </c>
      <c r="F80" s="35">
        <v>200000</v>
      </c>
      <c r="G80" s="35">
        <v>200000</v>
      </c>
      <c r="H80" s="35">
        <v>200000</v>
      </c>
      <c r="I80" s="24">
        <f t="shared" si="2"/>
        <v>100</v>
      </c>
    </row>
    <row r="81" spans="1:9" s="36" customFormat="1" ht="13.5">
      <c r="A81" s="32"/>
      <c r="B81" s="62" t="s">
        <v>195</v>
      </c>
      <c r="C81" s="32">
        <v>821600</v>
      </c>
      <c r="D81" s="33" t="s">
        <v>122</v>
      </c>
      <c r="E81" s="32" t="s">
        <v>277</v>
      </c>
      <c r="F81" s="35">
        <v>100000</v>
      </c>
      <c r="G81" s="35">
        <v>200000</v>
      </c>
      <c r="H81" s="35">
        <v>250000</v>
      </c>
      <c r="I81" s="24">
        <f t="shared" si="2"/>
        <v>125</v>
      </c>
    </row>
    <row r="82" spans="1:9" s="36" customFormat="1" ht="13.5">
      <c r="A82" s="32"/>
      <c r="B82" s="62" t="s">
        <v>197</v>
      </c>
      <c r="C82" s="32">
        <v>821600</v>
      </c>
      <c r="D82" s="33" t="s">
        <v>153</v>
      </c>
      <c r="E82" s="32" t="s">
        <v>401</v>
      </c>
      <c r="F82" s="35">
        <v>0</v>
      </c>
      <c r="G82" s="35">
        <v>500000</v>
      </c>
      <c r="H82" s="35">
        <v>500000</v>
      </c>
      <c r="I82" s="24">
        <f t="shared" si="2"/>
        <v>100</v>
      </c>
    </row>
    <row r="83" spans="1:9" s="36" customFormat="1" ht="13.5">
      <c r="A83" s="32"/>
      <c r="B83" s="62" t="s">
        <v>223</v>
      </c>
      <c r="C83" s="32">
        <v>821600</v>
      </c>
      <c r="D83" s="33" t="s">
        <v>160</v>
      </c>
      <c r="E83" s="32" t="s">
        <v>390</v>
      </c>
      <c r="F83" s="35">
        <v>20000</v>
      </c>
      <c r="G83" s="35">
        <v>90000</v>
      </c>
      <c r="H83" s="35">
        <v>90000</v>
      </c>
      <c r="I83" s="24">
        <f t="shared" si="2"/>
        <v>100</v>
      </c>
    </row>
    <row r="84" spans="1:9" s="30" customFormat="1" ht="13.5">
      <c r="A84" s="26"/>
      <c r="B84" s="61" t="s">
        <v>233</v>
      </c>
      <c r="C84" s="26">
        <v>823100</v>
      </c>
      <c r="D84" s="27">
        <v>3</v>
      </c>
      <c r="E84" s="26" t="s">
        <v>235</v>
      </c>
      <c r="F84" s="29">
        <v>12000</v>
      </c>
      <c r="G84" s="29">
        <v>75000</v>
      </c>
      <c r="H84" s="29">
        <v>75000</v>
      </c>
      <c r="I84" s="24">
        <f t="shared" si="2"/>
        <v>100</v>
      </c>
    </row>
    <row r="85" spans="1:9" s="36" customFormat="1" ht="13.5">
      <c r="A85" s="32"/>
      <c r="B85" s="62"/>
      <c r="C85" s="32"/>
      <c r="D85" s="33"/>
      <c r="E85" s="74" t="s">
        <v>236</v>
      </c>
      <c r="F85" s="29">
        <f>SUM(F57+F75+F84)</f>
        <v>4285000</v>
      </c>
      <c r="G85" s="29">
        <f>SUM(G57+G75+G84)</f>
        <v>6428000</v>
      </c>
      <c r="H85" s="29">
        <f>SUM(H57+H75+H84)</f>
        <v>7098000</v>
      </c>
      <c r="I85" s="24">
        <f t="shared" si="2"/>
        <v>110.42314872433106</v>
      </c>
    </row>
    <row r="86" spans="1:9" s="36" customFormat="1" ht="24">
      <c r="A86" s="13">
        <v>100141</v>
      </c>
      <c r="B86" s="16"/>
      <c r="C86" s="16"/>
      <c r="D86" s="17"/>
      <c r="E86" s="76" t="s">
        <v>361</v>
      </c>
      <c r="F86" s="19"/>
      <c r="G86" s="19"/>
      <c r="H86" s="19"/>
      <c r="I86" s="19"/>
    </row>
    <row r="87" spans="1:9" s="25" customFormat="1" ht="13.5">
      <c r="A87" s="21"/>
      <c r="B87" s="21"/>
      <c r="C87" s="21">
        <v>610000</v>
      </c>
      <c r="D87" s="22">
        <v>1</v>
      </c>
      <c r="E87" s="21" t="s">
        <v>188</v>
      </c>
      <c r="F87" s="24">
        <f t="shared" ref="F87:H87" si="3">SUM(F88)</f>
        <v>231000</v>
      </c>
      <c r="G87" s="24">
        <f t="shared" si="3"/>
        <v>181000</v>
      </c>
      <c r="H87" s="24">
        <f t="shared" si="3"/>
        <v>181000</v>
      </c>
      <c r="I87" s="24">
        <f t="shared" ref="I87:I96" si="4">SUM(H87/G87)*100</f>
        <v>100</v>
      </c>
    </row>
    <row r="88" spans="1:9" s="30" customFormat="1" ht="13.5">
      <c r="A88" s="26"/>
      <c r="B88" s="61"/>
      <c r="C88" s="26">
        <v>613000</v>
      </c>
      <c r="D88" s="27" t="s">
        <v>10</v>
      </c>
      <c r="E88" s="26" t="s">
        <v>189</v>
      </c>
      <c r="F88" s="29">
        <f>SUM(F89:F92)</f>
        <v>231000</v>
      </c>
      <c r="G88" s="29">
        <f>SUM(G89:G92)</f>
        <v>181000</v>
      </c>
      <c r="H88" s="29">
        <f>SUM(H89:H92)</f>
        <v>181000</v>
      </c>
      <c r="I88" s="24">
        <f t="shared" si="4"/>
        <v>100</v>
      </c>
    </row>
    <row r="89" spans="1:9" s="36" customFormat="1" ht="13.5">
      <c r="A89" s="32"/>
      <c r="B89" s="58" t="s">
        <v>197</v>
      </c>
      <c r="C89" s="32">
        <v>613100</v>
      </c>
      <c r="D89" s="33" t="s">
        <v>12</v>
      </c>
      <c r="E89" s="32" t="s">
        <v>191</v>
      </c>
      <c r="F89" s="35">
        <v>1000</v>
      </c>
      <c r="G89" s="35">
        <v>1000</v>
      </c>
      <c r="H89" s="35">
        <v>1000</v>
      </c>
      <c r="I89" s="24">
        <f t="shared" si="4"/>
        <v>100</v>
      </c>
    </row>
    <row r="90" spans="1:9" s="36" customFormat="1" ht="13.5">
      <c r="A90" s="32"/>
      <c r="B90" s="62" t="s">
        <v>214</v>
      </c>
      <c r="C90" s="32">
        <v>613900</v>
      </c>
      <c r="D90" s="33" t="s">
        <v>20</v>
      </c>
      <c r="E90" s="32" t="s">
        <v>230</v>
      </c>
      <c r="F90" s="35">
        <v>70000</v>
      </c>
      <c r="G90" s="35">
        <v>70000</v>
      </c>
      <c r="H90" s="35">
        <v>70000</v>
      </c>
      <c r="I90" s="24">
        <f t="shared" si="4"/>
        <v>100</v>
      </c>
    </row>
    <row r="91" spans="1:9" s="36" customFormat="1" ht="13.5">
      <c r="A91" s="32"/>
      <c r="B91" s="62" t="s">
        <v>197</v>
      </c>
      <c r="C91" s="32">
        <v>613900</v>
      </c>
      <c r="D91" s="33" t="s">
        <v>23</v>
      </c>
      <c r="E91" s="32" t="s">
        <v>192</v>
      </c>
      <c r="F91" s="35">
        <v>100000</v>
      </c>
      <c r="G91" s="35">
        <v>50000</v>
      </c>
      <c r="H91" s="35">
        <v>50000</v>
      </c>
      <c r="I91" s="24">
        <f t="shared" si="4"/>
        <v>100</v>
      </c>
    </row>
    <row r="92" spans="1:9" s="36" customFormat="1" ht="13.5">
      <c r="A92" s="32"/>
      <c r="B92" s="62" t="s">
        <v>197</v>
      </c>
      <c r="C92" s="32">
        <v>613900</v>
      </c>
      <c r="D92" s="33" t="s">
        <v>198</v>
      </c>
      <c r="E92" s="32" t="s">
        <v>368</v>
      </c>
      <c r="F92" s="35">
        <v>60000</v>
      </c>
      <c r="G92" s="35">
        <v>60000</v>
      </c>
      <c r="H92" s="35">
        <v>60000</v>
      </c>
      <c r="I92" s="24">
        <f t="shared" si="4"/>
        <v>100</v>
      </c>
    </row>
    <row r="93" spans="1:9" s="30" customFormat="1" ht="13.5">
      <c r="A93" s="26"/>
      <c r="B93" s="61"/>
      <c r="C93" s="26">
        <v>821000</v>
      </c>
      <c r="D93" s="27">
        <v>2</v>
      </c>
      <c r="E93" s="74" t="s">
        <v>222</v>
      </c>
      <c r="F93" s="29">
        <f>SUM(F94:F95)</f>
        <v>40000</v>
      </c>
      <c r="G93" s="29">
        <f>SUM(G94:G95)</f>
        <v>90000</v>
      </c>
      <c r="H93" s="29">
        <f>SUM(H94:H95)</f>
        <v>90000</v>
      </c>
      <c r="I93" s="24">
        <f t="shared" si="4"/>
        <v>100</v>
      </c>
    </row>
    <row r="94" spans="1:9" s="36" customFormat="1" ht="13.5">
      <c r="A94" s="32"/>
      <c r="B94" s="62" t="s">
        <v>195</v>
      </c>
      <c r="C94" s="32">
        <v>821500</v>
      </c>
      <c r="D94" s="33" t="s">
        <v>54</v>
      </c>
      <c r="E94" s="32" t="s">
        <v>392</v>
      </c>
      <c r="F94" s="35">
        <v>40000</v>
      </c>
      <c r="G94" s="35">
        <v>40000</v>
      </c>
      <c r="H94" s="35">
        <v>40000</v>
      </c>
      <c r="I94" s="24">
        <f t="shared" si="4"/>
        <v>100</v>
      </c>
    </row>
    <row r="95" spans="1:9" s="36" customFormat="1" ht="13.5">
      <c r="A95" s="32"/>
      <c r="B95" s="62" t="s">
        <v>195</v>
      </c>
      <c r="C95" s="32">
        <v>821600</v>
      </c>
      <c r="D95" s="33" t="s">
        <v>73</v>
      </c>
      <c r="E95" s="32" t="s">
        <v>391</v>
      </c>
      <c r="F95" s="35">
        <v>0</v>
      </c>
      <c r="G95" s="35">
        <v>50000</v>
      </c>
      <c r="H95" s="35">
        <v>50000</v>
      </c>
      <c r="I95" s="24">
        <f t="shared" si="4"/>
        <v>100</v>
      </c>
    </row>
    <row r="96" spans="1:9" s="36" customFormat="1" ht="13.5">
      <c r="A96" s="32"/>
      <c r="B96" s="32"/>
      <c r="C96" s="32"/>
      <c r="D96" s="33"/>
      <c r="E96" s="74" t="s">
        <v>280</v>
      </c>
      <c r="F96" s="29">
        <f>SUM(F87+F93)</f>
        <v>271000</v>
      </c>
      <c r="G96" s="29">
        <f>SUM(G87+G93)</f>
        <v>271000</v>
      </c>
      <c r="H96" s="29">
        <f>SUM(H87+H93)</f>
        <v>271000</v>
      </c>
      <c r="I96" s="24">
        <f t="shared" si="4"/>
        <v>100</v>
      </c>
    </row>
    <row r="97" spans="1:9" s="36" customFormat="1" ht="24">
      <c r="A97" s="13">
        <v>100151</v>
      </c>
      <c r="B97" s="16"/>
      <c r="C97" s="16"/>
      <c r="D97" s="17"/>
      <c r="E97" s="76" t="s">
        <v>362</v>
      </c>
      <c r="F97" s="19"/>
      <c r="G97" s="19"/>
      <c r="H97" s="19"/>
      <c r="I97" s="19"/>
    </row>
    <row r="98" spans="1:9" s="25" customFormat="1" ht="13.5">
      <c r="A98" s="21"/>
      <c r="B98" s="21"/>
      <c r="C98" s="21">
        <v>610000</v>
      </c>
      <c r="D98" s="22">
        <v>1</v>
      </c>
      <c r="E98" s="21" t="s">
        <v>188</v>
      </c>
      <c r="F98" s="24">
        <f>SUM(F99+F102+F104+F115)</f>
        <v>4008000</v>
      </c>
      <c r="G98" s="24">
        <f>SUM(G99+G102+G104+G115)</f>
        <v>4084000</v>
      </c>
      <c r="H98" s="24">
        <f>SUM(H99+H102+H104+H115)</f>
        <v>4027000</v>
      </c>
      <c r="I98" s="24">
        <f t="shared" ref="I98:I129" si="5">SUM(H98/G98)*100</f>
        <v>98.60430950048972</v>
      </c>
    </row>
    <row r="99" spans="1:9" s="30" customFormat="1" ht="13.5">
      <c r="A99" s="26"/>
      <c r="B99" s="61"/>
      <c r="C99" s="26">
        <v>611000</v>
      </c>
      <c r="D99" s="27" t="s">
        <v>10</v>
      </c>
      <c r="E99" s="26" t="s">
        <v>281</v>
      </c>
      <c r="F99" s="29">
        <f>SUM(F100+F101)</f>
        <v>2450000</v>
      </c>
      <c r="G99" s="29">
        <f>SUM(G100+G101)</f>
        <v>2450000</v>
      </c>
      <c r="H99" s="29">
        <f>SUM(H100+H101)</f>
        <v>2450000</v>
      </c>
      <c r="I99" s="24">
        <f t="shared" si="5"/>
        <v>100</v>
      </c>
    </row>
    <row r="100" spans="1:9" s="36" customFormat="1" ht="13.5">
      <c r="A100" s="32"/>
      <c r="B100" s="62" t="s">
        <v>259</v>
      </c>
      <c r="C100" s="32">
        <v>611100</v>
      </c>
      <c r="D100" s="33" t="s">
        <v>12</v>
      </c>
      <c r="E100" s="32" t="s">
        <v>282</v>
      </c>
      <c r="F100" s="35">
        <v>2100000</v>
      </c>
      <c r="G100" s="35">
        <v>2100000</v>
      </c>
      <c r="H100" s="35">
        <v>2100000</v>
      </c>
      <c r="I100" s="24">
        <f t="shared" si="5"/>
        <v>100</v>
      </c>
    </row>
    <row r="101" spans="1:9" s="36" customFormat="1" ht="13.5">
      <c r="A101" s="32"/>
      <c r="B101" s="62" t="s">
        <v>259</v>
      </c>
      <c r="C101" s="32">
        <v>611200</v>
      </c>
      <c r="D101" s="33" t="s">
        <v>20</v>
      </c>
      <c r="E101" s="32" t="s">
        <v>283</v>
      </c>
      <c r="F101" s="35">
        <v>350000</v>
      </c>
      <c r="G101" s="35">
        <v>350000</v>
      </c>
      <c r="H101" s="35">
        <v>350000</v>
      </c>
      <c r="I101" s="24">
        <f t="shared" si="5"/>
        <v>100</v>
      </c>
    </row>
    <row r="102" spans="1:9" s="30" customFormat="1" ht="13.5">
      <c r="A102" s="26"/>
      <c r="B102" s="61"/>
      <c r="C102" s="26">
        <v>612000</v>
      </c>
      <c r="D102" s="27" t="s">
        <v>29</v>
      </c>
      <c r="E102" s="26" t="s">
        <v>284</v>
      </c>
      <c r="F102" s="29">
        <f>SUM(F103)</f>
        <v>220000</v>
      </c>
      <c r="G102" s="29">
        <f>SUM(G103)</f>
        <v>220000</v>
      </c>
      <c r="H102" s="29">
        <f>SUM(H103)</f>
        <v>220000</v>
      </c>
      <c r="I102" s="24">
        <f t="shared" si="5"/>
        <v>100</v>
      </c>
    </row>
    <row r="103" spans="1:9" s="36" customFormat="1" ht="13.5">
      <c r="A103" s="32"/>
      <c r="B103" s="62" t="s">
        <v>259</v>
      </c>
      <c r="C103" s="32">
        <v>612100</v>
      </c>
      <c r="D103" s="33" t="s">
        <v>31</v>
      </c>
      <c r="E103" s="32" t="s">
        <v>284</v>
      </c>
      <c r="F103" s="35">
        <v>220000</v>
      </c>
      <c r="G103" s="35">
        <v>220000</v>
      </c>
      <c r="H103" s="35">
        <v>220000</v>
      </c>
      <c r="I103" s="24">
        <f t="shared" si="5"/>
        <v>100</v>
      </c>
    </row>
    <row r="104" spans="1:9" s="30" customFormat="1" ht="13.5">
      <c r="A104" s="26"/>
      <c r="B104" s="61"/>
      <c r="C104" s="26">
        <v>613000</v>
      </c>
      <c r="D104" s="27" t="s">
        <v>45</v>
      </c>
      <c r="E104" s="26" t="s">
        <v>189</v>
      </c>
      <c r="F104" s="29">
        <f>SUM(F105:F114)</f>
        <v>402000</v>
      </c>
      <c r="G104" s="29">
        <f>SUM(G105:G114)</f>
        <v>438000</v>
      </c>
      <c r="H104" s="29">
        <f>SUM(H105:H114)</f>
        <v>431000</v>
      </c>
      <c r="I104" s="24">
        <f t="shared" si="5"/>
        <v>98.401826484018258</v>
      </c>
    </row>
    <row r="105" spans="1:9" s="36" customFormat="1" ht="13.5">
      <c r="A105" s="32"/>
      <c r="B105" s="62" t="s">
        <v>285</v>
      </c>
      <c r="C105" s="32">
        <v>613100</v>
      </c>
      <c r="D105" s="33" t="s">
        <v>47</v>
      </c>
      <c r="E105" s="32" t="s">
        <v>191</v>
      </c>
      <c r="F105" s="35">
        <v>1000</v>
      </c>
      <c r="G105" s="35">
        <v>1000</v>
      </c>
      <c r="H105" s="35">
        <v>1000</v>
      </c>
      <c r="I105" s="24">
        <f t="shared" si="5"/>
        <v>100</v>
      </c>
    </row>
    <row r="106" spans="1:9" s="36" customFormat="1" ht="13.5">
      <c r="A106" s="32"/>
      <c r="B106" s="62" t="s">
        <v>285</v>
      </c>
      <c r="C106" s="32">
        <v>613200</v>
      </c>
      <c r="D106" s="33" t="s">
        <v>50</v>
      </c>
      <c r="E106" s="32" t="s">
        <v>286</v>
      </c>
      <c r="F106" s="35">
        <v>90000</v>
      </c>
      <c r="G106" s="35">
        <v>90000</v>
      </c>
      <c r="H106" s="35">
        <v>90000</v>
      </c>
      <c r="I106" s="24">
        <f t="shared" si="5"/>
        <v>100</v>
      </c>
    </row>
    <row r="107" spans="1:9" s="36" customFormat="1" ht="13.5">
      <c r="A107" s="32"/>
      <c r="B107" s="62" t="s">
        <v>285</v>
      </c>
      <c r="C107" s="32">
        <v>613300</v>
      </c>
      <c r="D107" s="33" t="s">
        <v>287</v>
      </c>
      <c r="E107" s="32" t="s">
        <v>288</v>
      </c>
      <c r="F107" s="35">
        <v>66000</v>
      </c>
      <c r="G107" s="35">
        <v>67000</v>
      </c>
      <c r="H107" s="35">
        <v>70000</v>
      </c>
      <c r="I107" s="24">
        <f t="shared" si="5"/>
        <v>104.4776119402985</v>
      </c>
    </row>
    <row r="108" spans="1:9" s="36" customFormat="1" ht="13.5">
      <c r="A108" s="32"/>
      <c r="B108" s="62" t="s">
        <v>285</v>
      </c>
      <c r="C108" s="32">
        <v>613400</v>
      </c>
      <c r="D108" s="33" t="s">
        <v>289</v>
      </c>
      <c r="E108" s="32" t="s">
        <v>290</v>
      </c>
      <c r="F108" s="35">
        <v>55000</v>
      </c>
      <c r="G108" s="35">
        <v>60000</v>
      </c>
      <c r="H108" s="35">
        <v>60000</v>
      </c>
      <c r="I108" s="24">
        <f t="shared" si="5"/>
        <v>100</v>
      </c>
    </row>
    <row r="109" spans="1:9" s="36" customFormat="1" ht="13.5">
      <c r="A109" s="32"/>
      <c r="B109" s="62" t="s">
        <v>285</v>
      </c>
      <c r="C109" s="32">
        <v>613500</v>
      </c>
      <c r="D109" s="33" t="s">
        <v>291</v>
      </c>
      <c r="E109" s="32" t="s">
        <v>292</v>
      </c>
      <c r="F109" s="35">
        <v>30000</v>
      </c>
      <c r="G109" s="35">
        <v>30000</v>
      </c>
      <c r="H109" s="35">
        <v>30000</v>
      </c>
      <c r="I109" s="24">
        <f t="shared" si="5"/>
        <v>100</v>
      </c>
    </row>
    <row r="110" spans="1:9" s="36" customFormat="1" ht="13.5">
      <c r="A110" s="32"/>
      <c r="B110" s="62" t="s">
        <v>285</v>
      </c>
      <c r="C110" s="32">
        <v>613700</v>
      </c>
      <c r="D110" s="33" t="s">
        <v>293</v>
      </c>
      <c r="E110" s="32" t="s">
        <v>294</v>
      </c>
      <c r="F110" s="35">
        <v>40000</v>
      </c>
      <c r="G110" s="35">
        <v>40000</v>
      </c>
      <c r="H110" s="35">
        <v>40000</v>
      </c>
      <c r="I110" s="24">
        <f t="shared" si="5"/>
        <v>100</v>
      </c>
    </row>
    <row r="111" spans="1:9" s="36" customFormat="1" ht="13.5">
      <c r="A111" s="32"/>
      <c r="B111" s="62" t="s">
        <v>285</v>
      </c>
      <c r="C111" s="32">
        <v>613800</v>
      </c>
      <c r="D111" s="33" t="s">
        <v>295</v>
      </c>
      <c r="E111" s="32" t="s">
        <v>296</v>
      </c>
      <c r="F111" s="35">
        <v>10000</v>
      </c>
      <c r="G111" s="35">
        <v>10000</v>
      </c>
      <c r="H111" s="35">
        <v>10000</v>
      </c>
      <c r="I111" s="24">
        <f t="shared" si="5"/>
        <v>100</v>
      </c>
    </row>
    <row r="112" spans="1:9" s="36" customFormat="1" ht="13.5">
      <c r="A112" s="32"/>
      <c r="B112" s="62" t="s">
        <v>285</v>
      </c>
      <c r="C112" s="32">
        <v>613900</v>
      </c>
      <c r="D112" s="33" t="s">
        <v>297</v>
      </c>
      <c r="E112" s="32" t="s">
        <v>192</v>
      </c>
      <c r="F112" s="35">
        <v>100000</v>
      </c>
      <c r="G112" s="35">
        <v>130000</v>
      </c>
      <c r="H112" s="35">
        <v>120000</v>
      </c>
      <c r="I112" s="24">
        <f t="shared" si="5"/>
        <v>92.307692307692307</v>
      </c>
    </row>
    <row r="113" spans="1:9" s="36" customFormat="1" ht="13.5" hidden="1">
      <c r="A113" s="32"/>
      <c r="B113" s="62" t="s">
        <v>285</v>
      </c>
      <c r="C113" s="32">
        <v>613900</v>
      </c>
      <c r="D113" s="33" t="s">
        <v>298</v>
      </c>
      <c r="E113" s="32" t="s">
        <v>299</v>
      </c>
      <c r="F113" s="35"/>
      <c r="G113" s="35"/>
      <c r="H113" s="35"/>
      <c r="I113" s="24" t="e">
        <f t="shared" si="5"/>
        <v>#DIV/0!</v>
      </c>
    </row>
    <row r="114" spans="1:9" s="36" customFormat="1" ht="13.5">
      <c r="A114" s="32"/>
      <c r="B114" s="62" t="s">
        <v>259</v>
      </c>
      <c r="C114" s="32">
        <v>613900</v>
      </c>
      <c r="D114" s="33" t="s">
        <v>298</v>
      </c>
      <c r="E114" s="32" t="s">
        <v>300</v>
      </c>
      <c r="F114" s="35">
        <v>10000</v>
      </c>
      <c r="G114" s="35">
        <v>10000</v>
      </c>
      <c r="H114" s="35">
        <v>10000</v>
      </c>
      <c r="I114" s="24">
        <f t="shared" si="5"/>
        <v>100</v>
      </c>
    </row>
    <row r="115" spans="1:9" s="30" customFormat="1" ht="13.5">
      <c r="A115" s="26"/>
      <c r="B115" s="61"/>
      <c r="C115" s="26">
        <v>614000</v>
      </c>
      <c r="D115" s="27" t="s">
        <v>301</v>
      </c>
      <c r="E115" s="26" t="s">
        <v>205</v>
      </c>
      <c r="F115" s="29">
        <f>SUM(F116:F124)</f>
        <v>936000</v>
      </c>
      <c r="G115" s="29">
        <f>SUM(G116:G124)</f>
        <v>976000</v>
      </c>
      <c r="H115" s="29">
        <f>SUM(H116:H124)</f>
        <v>926000</v>
      </c>
      <c r="I115" s="24">
        <f t="shared" si="5"/>
        <v>94.877049180327873</v>
      </c>
    </row>
    <row r="116" spans="1:9" s="36" customFormat="1" ht="13.5">
      <c r="A116" s="32"/>
      <c r="B116" s="62" t="s">
        <v>259</v>
      </c>
      <c r="C116" s="32">
        <v>614100</v>
      </c>
      <c r="D116" s="33" t="s">
        <v>302</v>
      </c>
      <c r="E116" s="32" t="s">
        <v>303</v>
      </c>
      <c r="F116" s="35">
        <v>50000</v>
      </c>
      <c r="G116" s="35">
        <v>50000</v>
      </c>
      <c r="H116" s="35">
        <v>50000</v>
      </c>
      <c r="I116" s="24">
        <f t="shared" si="5"/>
        <v>100</v>
      </c>
    </row>
    <row r="117" spans="1:9" s="36" customFormat="1" ht="13.5">
      <c r="A117" s="32"/>
      <c r="B117" s="62" t="s">
        <v>225</v>
      </c>
      <c r="C117" s="32">
        <v>614100</v>
      </c>
      <c r="D117" s="33" t="s">
        <v>304</v>
      </c>
      <c r="E117" s="32" t="s">
        <v>305</v>
      </c>
      <c r="F117" s="35">
        <v>50000</v>
      </c>
      <c r="G117" s="35">
        <v>50000</v>
      </c>
      <c r="H117" s="35">
        <v>50000</v>
      </c>
      <c r="I117" s="24">
        <f t="shared" si="5"/>
        <v>100</v>
      </c>
    </row>
    <row r="118" spans="1:9" s="36" customFormat="1" ht="13.5">
      <c r="A118" s="32"/>
      <c r="B118" s="62" t="s">
        <v>195</v>
      </c>
      <c r="C118" s="32">
        <v>614100</v>
      </c>
      <c r="D118" s="33" t="s">
        <v>306</v>
      </c>
      <c r="E118" s="32" t="s">
        <v>402</v>
      </c>
      <c r="F118" s="35">
        <v>50000</v>
      </c>
      <c r="G118" s="35">
        <v>100000</v>
      </c>
      <c r="H118" s="35">
        <v>100000</v>
      </c>
      <c r="I118" s="24">
        <f t="shared" si="5"/>
        <v>100</v>
      </c>
    </row>
    <row r="119" spans="1:9" s="36" customFormat="1" ht="13.5">
      <c r="A119" s="32"/>
      <c r="B119" s="62" t="s">
        <v>259</v>
      </c>
      <c r="C119" s="32">
        <v>614100</v>
      </c>
      <c r="D119" s="33" t="s">
        <v>323</v>
      </c>
      <c r="E119" s="32" t="s">
        <v>275</v>
      </c>
      <c r="F119" s="35">
        <v>10000</v>
      </c>
      <c r="G119" s="35">
        <v>10000</v>
      </c>
      <c r="H119" s="35">
        <v>10000</v>
      </c>
      <c r="I119" s="24">
        <f t="shared" si="5"/>
        <v>100</v>
      </c>
    </row>
    <row r="120" spans="1:9" s="36" customFormat="1" ht="13.5">
      <c r="A120" s="32"/>
      <c r="B120" s="62" t="s">
        <v>240</v>
      </c>
      <c r="C120" s="32">
        <v>614200</v>
      </c>
      <c r="D120" s="33" t="s">
        <v>326</v>
      </c>
      <c r="E120" s="32" t="s">
        <v>365</v>
      </c>
      <c r="F120" s="35">
        <v>180000</v>
      </c>
      <c r="G120" s="35">
        <v>170000</v>
      </c>
      <c r="H120" s="35">
        <v>170000</v>
      </c>
      <c r="I120" s="24">
        <f t="shared" si="5"/>
        <v>100</v>
      </c>
    </row>
    <row r="121" spans="1:9" s="36" customFormat="1" ht="13.5">
      <c r="A121" s="32"/>
      <c r="B121" s="62">
        <v>1091</v>
      </c>
      <c r="C121" s="32">
        <v>614200</v>
      </c>
      <c r="D121" s="33" t="s">
        <v>328</v>
      </c>
      <c r="E121" s="32" t="s">
        <v>457</v>
      </c>
      <c r="F121" s="35">
        <v>500000</v>
      </c>
      <c r="G121" s="35">
        <v>500000</v>
      </c>
      <c r="H121" s="35">
        <v>450000</v>
      </c>
      <c r="I121" s="24">
        <f t="shared" si="5"/>
        <v>90</v>
      </c>
    </row>
    <row r="122" spans="1:9" s="36" customFormat="1" ht="13.5">
      <c r="A122" s="32"/>
      <c r="B122" s="62">
        <v>1091</v>
      </c>
      <c r="C122" s="32">
        <v>614200</v>
      </c>
      <c r="D122" s="33" t="s">
        <v>330</v>
      </c>
      <c r="E122" s="32" t="s">
        <v>244</v>
      </c>
      <c r="F122" s="35">
        <v>15000</v>
      </c>
      <c r="G122" s="35">
        <v>15000</v>
      </c>
      <c r="H122" s="35">
        <v>15000</v>
      </c>
      <c r="I122" s="24">
        <f t="shared" si="5"/>
        <v>100</v>
      </c>
    </row>
    <row r="123" spans="1:9" s="36" customFormat="1" ht="13.5">
      <c r="A123" s="32"/>
      <c r="B123" s="62" t="s">
        <v>259</v>
      </c>
      <c r="C123" s="32">
        <v>614300</v>
      </c>
      <c r="D123" s="33" t="s">
        <v>369</v>
      </c>
      <c r="E123" s="32" t="s">
        <v>454</v>
      </c>
      <c r="F123" s="35">
        <v>66000</v>
      </c>
      <c r="G123" s="35">
        <v>66000</v>
      </c>
      <c r="H123" s="35">
        <v>66000</v>
      </c>
      <c r="I123" s="24">
        <f t="shared" si="5"/>
        <v>100</v>
      </c>
    </row>
    <row r="124" spans="1:9" s="36" customFormat="1" ht="13.5">
      <c r="A124" s="32"/>
      <c r="B124" s="62" t="s">
        <v>203</v>
      </c>
      <c r="C124" s="32">
        <v>614300</v>
      </c>
      <c r="D124" s="33" t="s">
        <v>370</v>
      </c>
      <c r="E124" s="32" t="s">
        <v>353</v>
      </c>
      <c r="F124" s="35">
        <v>15000</v>
      </c>
      <c r="G124" s="35">
        <v>15000</v>
      </c>
      <c r="H124" s="35">
        <v>15000</v>
      </c>
      <c r="I124" s="24">
        <f t="shared" si="5"/>
        <v>100</v>
      </c>
    </row>
    <row r="125" spans="1:9" s="30" customFormat="1" ht="13.5">
      <c r="A125" s="26"/>
      <c r="B125" s="61"/>
      <c r="C125" s="26">
        <v>821000</v>
      </c>
      <c r="D125" s="27">
        <v>2</v>
      </c>
      <c r="E125" s="74" t="s">
        <v>222</v>
      </c>
      <c r="F125" s="29">
        <f>SUM(F126:F128)</f>
        <v>170000</v>
      </c>
      <c r="G125" s="29">
        <f>SUM(G126:G128)</f>
        <v>180000</v>
      </c>
      <c r="H125" s="29">
        <f>SUM(H126:H128)</f>
        <v>220000</v>
      </c>
      <c r="I125" s="24">
        <f t="shared" si="5"/>
        <v>122.22222222222223</v>
      </c>
    </row>
    <row r="126" spans="1:9" s="36" customFormat="1" ht="13.5">
      <c r="A126" s="32"/>
      <c r="B126" s="62" t="s">
        <v>285</v>
      </c>
      <c r="C126" s="32">
        <v>821300</v>
      </c>
      <c r="D126" s="33" t="s">
        <v>54</v>
      </c>
      <c r="E126" s="32" t="s">
        <v>307</v>
      </c>
      <c r="F126" s="35">
        <v>100000</v>
      </c>
      <c r="G126" s="35">
        <v>80000</v>
      </c>
      <c r="H126" s="35">
        <v>100000</v>
      </c>
      <c r="I126" s="24">
        <f t="shared" si="5"/>
        <v>125</v>
      </c>
    </row>
    <row r="127" spans="1:9" s="36" customFormat="1" ht="13.5">
      <c r="A127" s="32"/>
      <c r="B127" s="62" t="s">
        <v>285</v>
      </c>
      <c r="C127" s="32">
        <v>821300</v>
      </c>
      <c r="D127" s="33" t="s">
        <v>73</v>
      </c>
      <c r="E127" s="32" t="s">
        <v>354</v>
      </c>
      <c r="F127" s="35">
        <v>20000</v>
      </c>
      <c r="G127" s="35">
        <v>0</v>
      </c>
      <c r="H127" s="35">
        <v>20000</v>
      </c>
      <c r="I127" s="24"/>
    </row>
    <row r="128" spans="1:9" s="36" customFormat="1" ht="13.5">
      <c r="A128" s="32"/>
      <c r="B128" s="62" t="s">
        <v>285</v>
      </c>
      <c r="C128" s="32">
        <v>821600</v>
      </c>
      <c r="D128" s="33" t="s">
        <v>83</v>
      </c>
      <c r="E128" s="32" t="s">
        <v>308</v>
      </c>
      <c r="F128" s="35">
        <v>50000</v>
      </c>
      <c r="G128" s="35">
        <v>100000</v>
      </c>
      <c r="H128" s="35">
        <v>100000</v>
      </c>
      <c r="I128" s="24">
        <f t="shared" si="5"/>
        <v>100</v>
      </c>
    </row>
    <row r="129" spans="1:9" s="36" customFormat="1" ht="13.5">
      <c r="A129" s="32"/>
      <c r="B129" s="62"/>
      <c r="C129" s="32"/>
      <c r="D129" s="33"/>
      <c r="E129" s="74" t="s">
        <v>309</v>
      </c>
      <c r="F129" s="29">
        <f>SUM(F98+F125)</f>
        <v>4178000</v>
      </c>
      <c r="G129" s="29">
        <f>SUM(G98+G125)</f>
        <v>4264000</v>
      </c>
      <c r="H129" s="29">
        <f>SUM(H98+H125)</f>
        <v>4247000</v>
      </c>
      <c r="I129" s="24">
        <f t="shared" si="5"/>
        <v>99.601313320825511</v>
      </c>
    </row>
    <row r="130" spans="1:9" s="20" customFormat="1" ht="24">
      <c r="A130" s="64">
        <v>100161</v>
      </c>
      <c r="B130" s="65"/>
      <c r="C130" s="65"/>
      <c r="D130" s="66"/>
      <c r="E130" s="76" t="s">
        <v>363</v>
      </c>
      <c r="F130" s="67"/>
      <c r="G130" s="67"/>
      <c r="H130" s="67"/>
      <c r="I130" s="67"/>
    </row>
    <row r="131" spans="1:9" s="25" customFormat="1" ht="13.5">
      <c r="A131" s="21"/>
      <c r="B131" s="21"/>
      <c r="C131" s="21">
        <v>610000</v>
      </c>
      <c r="D131" s="22">
        <v>1</v>
      </c>
      <c r="E131" s="21" t="s">
        <v>188</v>
      </c>
      <c r="F131" s="24">
        <f>SUM(F132+F139)</f>
        <v>158000</v>
      </c>
      <c r="G131" s="24">
        <f>SUM(G132+G139)</f>
        <v>257800</v>
      </c>
      <c r="H131" s="24">
        <f>SUM(H132+H139)</f>
        <v>282800</v>
      </c>
      <c r="I131" s="24">
        <f t="shared" ref="I131:I141" si="6">SUM(H131/G131)*100</f>
        <v>109.69743987587277</v>
      </c>
    </row>
    <row r="132" spans="1:9" s="30" customFormat="1" ht="13.5">
      <c r="A132" s="26"/>
      <c r="B132" s="61"/>
      <c r="C132" s="26">
        <v>613000</v>
      </c>
      <c r="D132" s="27" t="s">
        <v>10</v>
      </c>
      <c r="E132" s="26" t="s">
        <v>189</v>
      </c>
      <c r="F132" s="29">
        <f>SUM(F133:F138)</f>
        <v>130000</v>
      </c>
      <c r="G132" s="29">
        <f>SUM(G133:G138)</f>
        <v>229800</v>
      </c>
      <c r="H132" s="29">
        <f>SUM(H133:H138)</f>
        <v>254800</v>
      </c>
      <c r="I132" s="24">
        <f t="shared" si="6"/>
        <v>110.87902523933855</v>
      </c>
    </row>
    <row r="133" spans="1:9" s="36" customFormat="1" ht="13.5">
      <c r="A133" s="32"/>
      <c r="B133" s="62" t="s">
        <v>190</v>
      </c>
      <c r="C133" s="32">
        <v>613100</v>
      </c>
      <c r="D133" s="33" t="s">
        <v>12</v>
      </c>
      <c r="E133" s="32" t="s">
        <v>191</v>
      </c>
      <c r="F133" s="35">
        <v>2000</v>
      </c>
      <c r="G133" s="35">
        <v>2000</v>
      </c>
      <c r="H133" s="35">
        <v>2000</v>
      </c>
      <c r="I133" s="24">
        <f t="shared" si="6"/>
        <v>100</v>
      </c>
    </row>
    <row r="134" spans="1:9" s="36" customFormat="1" ht="13.5">
      <c r="A134" s="32"/>
      <c r="B134" s="62" t="s">
        <v>190</v>
      </c>
      <c r="C134" s="32">
        <v>613900</v>
      </c>
      <c r="D134" s="33" t="s">
        <v>20</v>
      </c>
      <c r="E134" s="32" t="s">
        <v>192</v>
      </c>
      <c r="F134" s="35">
        <v>12000</v>
      </c>
      <c r="G134" s="35">
        <v>20000</v>
      </c>
      <c r="H134" s="35">
        <v>20000</v>
      </c>
      <c r="I134" s="24">
        <f t="shared" si="6"/>
        <v>100</v>
      </c>
    </row>
    <row r="135" spans="1:9" s="36" customFormat="1" ht="13.5">
      <c r="A135" s="32"/>
      <c r="B135" s="62" t="s">
        <v>190</v>
      </c>
      <c r="C135" s="32">
        <v>613900</v>
      </c>
      <c r="D135" s="33" t="s">
        <v>23</v>
      </c>
      <c r="E135" s="32" t="s">
        <v>239</v>
      </c>
      <c r="F135" s="35">
        <v>20000</v>
      </c>
      <c r="G135" s="35">
        <v>20000</v>
      </c>
      <c r="H135" s="35">
        <v>20000</v>
      </c>
      <c r="I135" s="24">
        <f t="shared" si="6"/>
        <v>100</v>
      </c>
    </row>
    <row r="136" spans="1:9" s="36" customFormat="1" ht="13.5">
      <c r="A136" s="32"/>
      <c r="B136" s="62" t="s">
        <v>259</v>
      </c>
      <c r="C136" s="32">
        <v>613900</v>
      </c>
      <c r="D136" s="33" t="s">
        <v>198</v>
      </c>
      <c r="E136" s="32" t="s">
        <v>310</v>
      </c>
      <c r="F136" s="35">
        <v>4000</v>
      </c>
      <c r="G136" s="35">
        <v>18200</v>
      </c>
      <c r="H136" s="35">
        <v>18200</v>
      </c>
      <c r="I136" s="24">
        <f t="shared" si="6"/>
        <v>100</v>
      </c>
    </row>
    <row r="137" spans="1:9" s="36" customFormat="1" ht="13.5">
      <c r="A137" s="32"/>
      <c r="B137" s="62" t="s">
        <v>259</v>
      </c>
      <c r="C137" s="32">
        <v>613900</v>
      </c>
      <c r="D137" s="33" t="s">
        <v>199</v>
      </c>
      <c r="E137" s="32" t="s">
        <v>387</v>
      </c>
      <c r="F137" s="35">
        <v>0</v>
      </c>
      <c r="G137" s="35">
        <v>77600</v>
      </c>
      <c r="H137" s="35">
        <v>82600</v>
      </c>
      <c r="I137" s="24">
        <f t="shared" si="6"/>
        <v>106.44329896907216</v>
      </c>
    </row>
    <row r="138" spans="1:9" s="36" customFormat="1" ht="13.5">
      <c r="A138" s="32"/>
      <c r="B138" s="62" t="s">
        <v>190</v>
      </c>
      <c r="C138" s="32">
        <v>613900</v>
      </c>
      <c r="D138" s="33" t="s">
        <v>201</v>
      </c>
      <c r="E138" s="32" t="s">
        <v>311</v>
      </c>
      <c r="F138" s="35">
        <v>92000</v>
      </c>
      <c r="G138" s="35">
        <v>92000</v>
      </c>
      <c r="H138" s="35">
        <v>112000</v>
      </c>
      <c r="I138" s="24">
        <f t="shared" si="6"/>
        <v>121.73913043478262</v>
      </c>
    </row>
    <row r="139" spans="1:9" s="30" customFormat="1" ht="13.5">
      <c r="A139" s="26"/>
      <c r="B139" s="61"/>
      <c r="C139" s="26">
        <v>614000</v>
      </c>
      <c r="D139" s="27" t="s">
        <v>29</v>
      </c>
      <c r="E139" s="26" t="s">
        <v>205</v>
      </c>
      <c r="F139" s="29">
        <f>SUM(F140:F140)</f>
        <v>28000</v>
      </c>
      <c r="G139" s="29">
        <f>SUM(G140:G140)</f>
        <v>28000</v>
      </c>
      <c r="H139" s="29">
        <f>SUM(H140:H140)</f>
        <v>28000</v>
      </c>
      <c r="I139" s="24">
        <f t="shared" si="6"/>
        <v>100</v>
      </c>
    </row>
    <row r="140" spans="1:9" s="36" customFormat="1" ht="13.5">
      <c r="A140" s="32"/>
      <c r="B140" s="62" t="s">
        <v>190</v>
      </c>
      <c r="C140" s="32">
        <v>614300</v>
      </c>
      <c r="D140" s="33" t="s">
        <v>31</v>
      </c>
      <c r="E140" s="32" t="s">
        <v>312</v>
      </c>
      <c r="F140" s="35">
        <v>28000</v>
      </c>
      <c r="G140" s="35">
        <v>28000</v>
      </c>
      <c r="H140" s="35">
        <v>28000</v>
      </c>
      <c r="I140" s="24">
        <f t="shared" si="6"/>
        <v>100</v>
      </c>
    </row>
    <row r="141" spans="1:9" s="36" customFormat="1" ht="13.5">
      <c r="A141" s="32"/>
      <c r="B141" s="32"/>
      <c r="C141" s="32"/>
      <c r="D141" s="33"/>
      <c r="E141" s="74" t="s">
        <v>343</v>
      </c>
      <c r="F141" s="29">
        <f>SUM(F131)</f>
        <v>158000</v>
      </c>
      <c r="G141" s="29">
        <f>SUM(G131)</f>
        <v>257800</v>
      </c>
      <c r="H141" s="29">
        <f>SUM(H131)</f>
        <v>282800</v>
      </c>
      <c r="I141" s="24">
        <f t="shared" si="6"/>
        <v>109.69743987587277</v>
      </c>
    </row>
    <row r="142" spans="1:9" s="20" customFormat="1" ht="12.75">
      <c r="A142" s="13">
        <v>100171</v>
      </c>
      <c r="B142" s="16"/>
      <c r="C142" s="16"/>
      <c r="D142" s="17"/>
      <c r="E142" s="16" t="s">
        <v>364</v>
      </c>
      <c r="F142" s="19"/>
      <c r="G142" s="19"/>
      <c r="H142" s="19"/>
      <c r="I142" s="19"/>
    </row>
    <row r="143" spans="1:9" s="25" customFormat="1" ht="13.5">
      <c r="A143" s="21"/>
      <c r="B143" s="21"/>
      <c r="C143" s="21">
        <v>610000</v>
      </c>
      <c r="D143" s="22">
        <v>1</v>
      </c>
      <c r="E143" s="21" t="s">
        <v>188</v>
      </c>
      <c r="F143" s="24">
        <f>SUM(F144+F152)</f>
        <v>95000</v>
      </c>
      <c r="G143" s="24">
        <f>SUM(G144+G152)</f>
        <v>227000</v>
      </c>
      <c r="H143" s="24">
        <f>SUM(H144+H152)</f>
        <v>350000</v>
      </c>
      <c r="I143" s="24">
        <f t="shared" ref="I143:I157" si="7">SUM(H143/G143)*100</f>
        <v>154.18502202643171</v>
      </c>
    </row>
    <row r="144" spans="1:9" s="30" customFormat="1" ht="13.5">
      <c r="A144" s="26"/>
      <c r="B144" s="61"/>
      <c r="C144" s="26">
        <v>613000</v>
      </c>
      <c r="D144" s="27" t="s">
        <v>10</v>
      </c>
      <c r="E144" s="26" t="s">
        <v>189</v>
      </c>
      <c r="F144" s="29">
        <f>SUM(F145:F151)</f>
        <v>89000</v>
      </c>
      <c r="G144" s="29">
        <f>SUM(G145:G151)</f>
        <v>221000</v>
      </c>
      <c r="H144" s="29">
        <f>SUM(H145:H151)</f>
        <v>344000</v>
      </c>
      <c r="I144" s="24">
        <f t="shared" si="7"/>
        <v>155.65610859728508</v>
      </c>
    </row>
    <row r="145" spans="1:9" s="36" customFormat="1" ht="13.5">
      <c r="A145" s="32"/>
      <c r="B145" s="62" t="s">
        <v>314</v>
      </c>
      <c r="C145" s="32">
        <v>613100</v>
      </c>
      <c r="D145" s="33" t="s">
        <v>12</v>
      </c>
      <c r="E145" s="32" t="s">
        <v>385</v>
      </c>
      <c r="F145" s="35">
        <v>1000</v>
      </c>
      <c r="G145" s="35">
        <v>1000</v>
      </c>
      <c r="H145" s="35">
        <v>1000</v>
      </c>
      <c r="I145" s="24">
        <f t="shared" si="7"/>
        <v>100</v>
      </c>
    </row>
    <row r="146" spans="1:9" s="36" customFormat="1" ht="13.5">
      <c r="A146" s="32"/>
      <c r="B146" s="62" t="s">
        <v>314</v>
      </c>
      <c r="C146" s="32">
        <v>613400</v>
      </c>
      <c r="D146" s="33" t="s">
        <v>20</v>
      </c>
      <c r="E146" s="32" t="s">
        <v>382</v>
      </c>
      <c r="F146" s="35"/>
      <c r="G146" s="35">
        <v>10000</v>
      </c>
      <c r="H146" s="35">
        <v>10000</v>
      </c>
      <c r="I146" s="24">
        <f t="shared" si="7"/>
        <v>100</v>
      </c>
    </row>
    <row r="147" spans="1:9" s="36" customFormat="1" ht="13.5">
      <c r="A147" s="32"/>
      <c r="B147" s="62" t="s">
        <v>314</v>
      </c>
      <c r="C147" s="32">
        <v>613400</v>
      </c>
      <c r="D147" s="33" t="s">
        <v>23</v>
      </c>
      <c r="E147" s="32" t="s">
        <v>380</v>
      </c>
      <c r="F147" s="35"/>
      <c r="G147" s="35">
        <v>20000</v>
      </c>
      <c r="H147" s="35">
        <v>45000</v>
      </c>
      <c r="I147" s="24">
        <f t="shared" si="7"/>
        <v>225</v>
      </c>
    </row>
    <row r="148" spans="1:9" s="36" customFormat="1" ht="13.5">
      <c r="A148" s="32"/>
      <c r="B148" s="62" t="s">
        <v>314</v>
      </c>
      <c r="C148" s="32">
        <v>613700</v>
      </c>
      <c r="D148" s="33" t="s">
        <v>198</v>
      </c>
      <c r="E148" s="32" t="s">
        <v>403</v>
      </c>
      <c r="F148" s="35"/>
      <c r="G148" s="35">
        <v>74000</v>
      </c>
      <c r="H148" s="35">
        <v>113000</v>
      </c>
      <c r="I148" s="24">
        <f t="shared" si="7"/>
        <v>152.70270270270271</v>
      </c>
    </row>
    <row r="149" spans="1:9" s="36" customFormat="1" ht="13.5">
      <c r="A149" s="32"/>
      <c r="B149" s="62" t="s">
        <v>314</v>
      </c>
      <c r="C149" s="32">
        <v>613700</v>
      </c>
      <c r="D149" s="33" t="s">
        <v>199</v>
      </c>
      <c r="E149" s="32" t="s">
        <v>404</v>
      </c>
      <c r="F149" s="35"/>
      <c r="G149" s="35">
        <v>44000</v>
      </c>
      <c r="H149" s="35">
        <v>83000</v>
      </c>
      <c r="I149" s="24">
        <f t="shared" si="7"/>
        <v>188.63636363636365</v>
      </c>
    </row>
    <row r="150" spans="1:9" s="36" customFormat="1" ht="13.5">
      <c r="A150" s="32"/>
      <c r="B150" s="62" t="s">
        <v>314</v>
      </c>
      <c r="C150" s="32">
        <v>613900</v>
      </c>
      <c r="D150" s="33" t="s">
        <v>201</v>
      </c>
      <c r="E150" s="32" t="s">
        <v>405</v>
      </c>
      <c r="F150" s="35">
        <v>38000</v>
      </c>
      <c r="G150" s="35">
        <v>22000</v>
      </c>
      <c r="H150" s="35">
        <v>42000</v>
      </c>
      <c r="I150" s="24">
        <f t="shared" si="7"/>
        <v>190.90909090909091</v>
      </c>
    </row>
    <row r="151" spans="1:9" s="36" customFormat="1" ht="13.5">
      <c r="A151" s="32"/>
      <c r="B151" s="62" t="s">
        <v>314</v>
      </c>
      <c r="C151" s="32">
        <v>613900</v>
      </c>
      <c r="D151" s="33" t="s">
        <v>202</v>
      </c>
      <c r="E151" s="32" t="s">
        <v>386</v>
      </c>
      <c r="F151" s="35">
        <v>50000</v>
      </c>
      <c r="G151" s="35">
        <v>50000</v>
      </c>
      <c r="H151" s="35">
        <v>50000</v>
      </c>
      <c r="I151" s="24">
        <f t="shared" si="7"/>
        <v>100</v>
      </c>
    </row>
    <row r="152" spans="1:9" s="30" customFormat="1" ht="13.5">
      <c r="A152" s="26"/>
      <c r="B152" s="61"/>
      <c r="C152" s="26">
        <v>614000</v>
      </c>
      <c r="D152" s="27" t="s">
        <v>29</v>
      </c>
      <c r="E152" s="26" t="s">
        <v>205</v>
      </c>
      <c r="F152" s="29">
        <f>SUM(F153:F153)</f>
        <v>6000</v>
      </c>
      <c r="G152" s="29">
        <f>SUM(G153:G153)</f>
        <v>6000</v>
      </c>
      <c r="H152" s="29">
        <f>SUM(H153:H153)</f>
        <v>6000</v>
      </c>
      <c r="I152" s="24">
        <f t="shared" si="7"/>
        <v>100</v>
      </c>
    </row>
    <row r="153" spans="1:9" s="36" customFormat="1" ht="13.5">
      <c r="A153" s="32"/>
      <c r="B153" s="62" t="s">
        <v>314</v>
      </c>
      <c r="C153" s="32">
        <v>614300</v>
      </c>
      <c r="D153" s="33" t="s">
        <v>31</v>
      </c>
      <c r="E153" s="32" t="s">
        <v>384</v>
      </c>
      <c r="F153" s="35">
        <v>6000</v>
      </c>
      <c r="G153" s="35">
        <v>6000</v>
      </c>
      <c r="H153" s="35">
        <v>6000</v>
      </c>
      <c r="I153" s="24">
        <f t="shared" si="7"/>
        <v>100</v>
      </c>
    </row>
    <row r="154" spans="1:9" s="30" customFormat="1" ht="13.5">
      <c r="A154" s="26"/>
      <c r="B154" s="61"/>
      <c r="C154" s="26">
        <v>821000</v>
      </c>
      <c r="D154" s="27">
        <v>2</v>
      </c>
      <c r="E154" s="74" t="s">
        <v>222</v>
      </c>
      <c r="F154" s="29">
        <f>SUM(F155:F156)</f>
        <v>0</v>
      </c>
      <c r="G154" s="29">
        <f>SUM(G155:G156)</f>
        <v>97200</v>
      </c>
      <c r="H154" s="29">
        <f>SUM(H155:H156)</f>
        <v>215200</v>
      </c>
      <c r="I154" s="24">
        <f t="shared" si="7"/>
        <v>221.3991769547325</v>
      </c>
    </row>
    <row r="155" spans="1:9" s="36" customFormat="1" ht="13.5">
      <c r="A155" s="32"/>
      <c r="B155" s="62" t="s">
        <v>314</v>
      </c>
      <c r="C155" s="32">
        <v>821300</v>
      </c>
      <c r="D155" s="33" t="s">
        <v>54</v>
      </c>
      <c r="E155" s="32" t="s">
        <v>383</v>
      </c>
      <c r="F155" s="35"/>
      <c r="G155" s="35">
        <v>70000</v>
      </c>
      <c r="H155" s="35">
        <v>167000</v>
      </c>
      <c r="I155" s="24">
        <f t="shared" si="7"/>
        <v>238.57142857142856</v>
      </c>
    </row>
    <row r="156" spans="1:9" s="36" customFormat="1" ht="13.5">
      <c r="A156" s="32"/>
      <c r="B156" s="62" t="s">
        <v>314</v>
      </c>
      <c r="C156" s="32">
        <v>821300</v>
      </c>
      <c r="D156" s="33" t="s">
        <v>73</v>
      </c>
      <c r="E156" s="32" t="s">
        <v>381</v>
      </c>
      <c r="F156" s="35"/>
      <c r="G156" s="35">
        <v>27200</v>
      </c>
      <c r="H156" s="35">
        <v>48200</v>
      </c>
      <c r="I156" s="24">
        <f t="shared" si="7"/>
        <v>177.20588235294116</v>
      </c>
    </row>
    <row r="157" spans="1:9" s="36" customFormat="1" ht="13.5">
      <c r="A157" s="32"/>
      <c r="B157" s="32"/>
      <c r="C157" s="32"/>
      <c r="D157" s="33"/>
      <c r="E157" s="74" t="s">
        <v>344</v>
      </c>
      <c r="F157" s="29">
        <f>SUM(F143+F154)</f>
        <v>95000</v>
      </c>
      <c r="G157" s="29">
        <f>SUM(G143+G154)</f>
        <v>324200</v>
      </c>
      <c r="H157" s="29">
        <f>SUM(H143+H154)</f>
        <v>565200</v>
      </c>
      <c r="I157" s="24">
        <f t="shared" si="7"/>
        <v>174.3368291178285</v>
      </c>
    </row>
    <row r="158" spans="1:9" s="36" customFormat="1" ht="12.75">
      <c r="A158" s="13">
        <v>200211</v>
      </c>
      <c r="B158" s="16"/>
      <c r="C158" s="16"/>
      <c r="D158" s="17"/>
      <c r="E158" s="16" t="s">
        <v>346</v>
      </c>
      <c r="F158" s="19"/>
      <c r="G158" s="19"/>
      <c r="H158" s="19"/>
      <c r="I158" s="19"/>
    </row>
    <row r="159" spans="1:9" s="25" customFormat="1" ht="13.5">
      <c r="A159" s="21"/>
      <c r="B159" s="21"/>
      <c r="C159" s="21">
        <v>610000</v>
      </c>
      <c r="D159" s="22">
        <v>1</v>
      </c>
      <c r="E159" s="21" t="s">
        <v>188</v>
      </c>
      <c r="F159" s="24">
        <f>SUM(F160)</f>
        <v>6200</v>
      </c>
      <c r="G159" s="24">
        <f>SUM(G160)</f>
        <v>6000</v>
      </c>
      <c r="H159" s="24">
        <f>SUM(H160)</f>
        <v>6000</v>
      </c>
      <c r="I159" s="24">
        <f t="shared" ref="I159:I163" si="8">SUM(H159/G159)*100</f>
        <v>100</v>
      </c>
    </row>
    <row r="160" spans="1:9" s="30" customFormat="1" ht="13.5">
      <c r="A160" s="26"/>
      <c r="B160" s="61"/>
      <c r="C160" s="26">
        <v>613000</v>
      </c>
      <c r="D160" s="27" t="s">
        <v>45</v>
      </c>
      <c r="E160" s="26" t="s">
        <v>189</v>
      </c>
      <c r="F160" s="29">
        <f>SUM(F161:F162)</f>
        <v>6200</v>
      </c>
      <c r="G160" s="29">
        <f>SUM(G161:G162)</f>
        <v>6000</v>
      </c>
      <c r="H160" s="29">
        <f>SUM(H161:H162)</f>
        <v>6000</v>
      </c>
      <c r="I160" s="24">
        <f t="shared" si="8"/>
        <v>100</v>
      </c>
    </row>
    <row r="161" spans="1:9" s="36" customFormat="1" ht="13.5">
      <c r="A161" s="32"/>
      <c r="B161" s="62" t="s">
        <v>217</v>
      </c>
      <c r="C161" s="32">
        <v>613100</v>
      </c>
      <c r="D161" s="33" t="s">
        <v>47</v>
      </c>
      <c r="E161" s="32" t="s">
        <v>191</v>
      </c>
      <c r="F161" s="35">
        <v>1000</v>
      </c>
      <c r="G161" s="35">
        <v>1000</v>
      </c>
      <c r="H161" s="35">
        <v>1000</v>
      </c>
      <c r="I161" s="24">
        <f t="shared" si="8"/>
        <v>100</v>
      </c>
    </row>
    <row r="162" spans="1:9" s="36" customFormat="1" ht="13.5">
      <c r="A162" s="32"/>
      <c r="B162" s="62" t="s">
        <v>217</v>
      </c>
      <c r="C162" s="32">
        <v>613900</v>
      </c>
      <c r="D162" s="33" t="s">
        <v>50</v>
      </c>
      <c r="E162" s="32" t="s">
        <v>192</v>
      </c>
      <c r="F162" s="35">
        <v>5200</v>
      </c>
      <c r="G162" s="35">
        <v>5000</v>
      </c>
      <c r="H162" s="35">
        <v>5000</v>
      </c>
      <c r="I162" s="24">
        <f t="shared" si="8"/>
        <v>100</v>
      </c>
    </row>
    <row r="163" spans="1:9" s="36" customFormat="1" ht="13.5">
      <c r="A163" s="32"/>
      <c r="B163" s="32"/>
      <c r="C163" s="32"/>
      <c r="D163" s="33"/>
      <c r="E163" s="74" t="s">
        <v>313</v>
      </c>
      <c r="F163" s="29">
        <f>SUM(F159)</f>
        <v>6200</v>
      </c>
      <c r="G163" s="29">
        <f>SUM(G159)</f>
        <v>6000</v>
      </c>
      <c r="H163" s="29">
        <f>SUM(H159)</f>
        <v>6000</v>
      </c>
      <c r="I163" s="24">
        <f t="shared" si="8"/>
        <v>100</v>
      </c>
    </row>
    <row r="164" spans="1:9" s="20" customFormat="1" ht="12.75" customHeight="1">
      <c r="A164" s="64">
        <v>300311</v>
      </c>
      <c r="B164" s="65"/>
      <c r="C164" s="65"/>
      <c r="D164" s="66"/>
      <c r="E164" s="65" t="s">
        <v>347</v>
      </c>
      <c r="F164" s="67"/>
      <c r="G164" s="67"/>
      <c r="H164" s="67"/>
      <c r="I164" s="67"/>
    </row>
    <row r="165" spans="1:9" s="25" customFormat="1" ht="13.5">
      <c r="A165" s="21"/>
      <c r="B165" s="21"/>
      <c r="C165" s="21">
        <v>610000</v>
      </c>
      <c r="D165" s="22">
        <v>1</v>
      </c>
      <c r="E165" s="21" t="s">
        <v>188</v>
      </c>
      <c r="F165" s="24">
        <f>SUM(F166+F169+F171+F180)</f>
        <v>2582000</v>
      </c>
      <c r="G165" s="24">
        <f>SUM(G166+G169+G171+G180)</f>
        <v>2583000</v>
      </c>
      <c r="H165" s="24">
        <f>SUM(H166+H169+H171+H180)</f>
        <v>2583000</v>
      </c>
      <c r="I165" s="24">
        <f t="shared" ref="I165:I183" si="9">SUM(H165/G165)*100</f>
        <v>100</v>
      </c>
    </row>
    <row r="166" spans="1:9" s="30" customFormat="1" ht="13.5">
      <c r="A166" s="26"/>
      <c r="B166" s="61"/>
      <c r="C166" s="26">
        <v>611000</v>
      </c>
      <c r="D166" s="27" t="s">
        <v>10</v>
      </c>
      <c r="E166" s="26" t="s">
        <v>281</v>
      </c>
      <c r="F166" s="29">
        <f>SUM(F167+F168)</f>
        <v>300000</v>
      </c>
      <c r="G166" s="29">
        <f>SUM(G167+G168)</f>
        <v>300000</v>
      </c>
      <c r="H166" s="29">
        <f>SUM(H167+H168)</f>
        <v>300000</v>
      </c>
      <c r="I166" s="24">
        <f t="shared" si="9"/>
        <v>100</v>
      </c>
    </row>
    <row r="167" spans="1:9" s="36" customFormat="1" ht="13.5">
      <c r="A167" s="32"/>
      <c r="B167" s="62">
        <v>1091</v>
      </c>
      <c r="C167" s="32">
        <v>611100</v>
      </c>
      <c r="D167" s="33" t="s">
        <v>12</v>
      </c>
      <c r="E167" s="32" t="s">
        <v>282</v>
      </c>
      <c r="F167" s="35">
        <v>250000</v>
      </c>
      <c r="G167" s="35">
        <v>250000</v>
      </c>
      <c r="H167" s="35">
        <v>250000</v>
      </c>
      <c r="I167" s="24">
        <f t="shared" si="9"/>
        <v>100</v>
      </c>
    </row>
    <row r="168" spans="1:9" s="36" customFormat="1" ht="13.5">
      <c r="A168" s="32"/>
      <c r="B168" s="62">
        <v>1091</v>
      </c>
      <c r="C168" s="32">
        <v>611200</v>
      </c>
      <c r="D168" s="33" t="s">
        <v>20</v>
      </c>
      <c r="E168" s="32" t="s">
        <v>283</v>
      </c>
      <c r="F168" s="35">
        <v>50000</v>
      </c>
      <c r="G168" s="35">
        <v>50000</v>
      </c>
      <c r="H168" s="35">
        <v>50000</v>
      </c>
      <c r="I168" s="24">
        <f t="shared" si="9"/>
        <v>100</v>
      </c>
    </row>
    <row r="169" spans="1:9" s="30" customFormat="1" ht="13.5">
      <c r="A169" s="26"/>
      <c r="B169" s="61"/>
      <c r="C169" s="26">
        <v>612000</v>
      </c>
      <c r="D169" s="27" t="s">
        <v>29</v>
      </c>
      <c r="E169" s="26" t="s">
        <v>284</v>
      </c>
      <c r="F169" s="29">
        <f>SUM(F170)</f>
        <v>27000</v>
      </c>
      <c r="G169" s="29">
        <f>SUM(G170)</f>
        <v>27000</v>
      </c>
      <c r="H169" s="29">
        <f>SUM(H170)</f>
        <v>27000</v>
      </c>
      <c r="I169" s="24">
        <f t="shared" si="9"/>
        <v>100</v>
      </c>
    </row>
    <row r="170" spans="1:9" s="36" customFormat="1" ht="13.5">
      <c r="A170" s="32"/>
      <c r="B170" s="62">
        <v>1091</v>
      </c>
      <c r="C170" s="32">
        <v>612100</v>
      </c>
      <c r="D170" s="33" t="s">
        <v>31</v>
      </c>
      <c r="E170" s="32" t="s">
        <v>284</v>
      </c>
      <c r="F170" s="35">
        <v>27000</v>
      </c>
      <c r="G170" s="35">
        <v>27000</v>
      </c>
      <c r="H170" s="35">
        <v>27000</v>
      </c>
      <c r="I170" s="24">
        <f t="shared" si="9"/>
        <v>100</v>
      </c>
    </row>
    <row r="171" spans="1:9" s="30" customFormat="1" ht="13.5">
      <c r="A171" s="26"/>
      <c r="B171" s="61"/>
      <c r="C171" s="26">
        <v>613000</v>
      </c>
      <c r="D171" s="27" t="s">
        <v>45</v>
      </c>
      <c r="E171" s="26" t="s">
        <v>189</v>
      </c>
      <c r="F171" s="29">
        <f>SUM(F172:F179)</f>
        <v>55000</v>
      </c>
      <c r="G171" s="29">
        <f>SUM(G172:G179)</f>
        <v>56000</v>
      </c>
      <c r="H171" s="29">
        <f>SUM(H172:H179)</f>
        <v>56000</v>
      </c>
      <c r="I171" s="24">
        <f t="shared" si="9"/>
        <v>100</v>
      </c>
    </row>
    <row r="172" spans="1:9" s="36" customFormat="1" ht="13.5">
      <c r="A172" s="32"/>
      <c r="B172" s="62">
        <v>1091</v>
      </c>
      <c r="C172" s="32">
        <v>613100</v>
      </c>
      <c r="D172" s="33" t="s">
        <v>47</v>
      </c>
      <c r="E172" s="32" t="s">
        <v>191</v>
      </c>
      <c r="F172" s="35">
        <v>1000</v>
      </c>
      <c r="G172" s="35">
        <v>1000</v>
      </c>
      <c r="H172" s="35">
        <v>1000</v>
      </c>
      <c r="I172" s="24">
        <f t="shared" si="9"/>
        <v>100</v>
      </c>
    </row>
    <row r="173" spans="1:9" s="36" customFormat="1" ht="13.5">
      <c r="A173" s="32"/>
      <c r="B173" s="62">
        <v>1091</v>
      </c>
      <c r="C173" s="32">
        <v>613200</v>
      </c>
      <c r="D173" s="33" t="s">
        <v>50</v>
      </c>
      <c r="E173" s="32" t="s">
        <v>286</v>
      </c>
      <c r="F173" s="35">
        <v>11000</v>
      </c>
      <c r="G173" s="35">
        <v>11000</v>
      </c>
      <c r="H173" s="35">
        <v>11000</v>
      </c>
      <c r="I173" s="24">
        <f t="shared" si="9"/>
        <v>100</v>
      </c>
    </row>
    <row r="174" spans="1:9" s="36" customFormat="1" ht="13.5">
      <c r="A174" s="32"/>
      <c r="B174" s="62">
        <v>1091</v>
      </c>
      <c r="C174" s="32">
        <v>613300</v>
      </c>
      <c r="D174" s="33" t="s">
        <v>287</v>
      </c>
      <c r="E174" s="32" t="s">
        <v>288</v>
      </c>
      <c r="F174" s="35">
        <v>13000</v>
      </c>
      <c r="G174" s="35">
        <v>13000</v>
      </c>
      <c r="H174" s="35">
        <v>13000</v>
      </c>
      <c r="I174" s="24">
        <f t="shared" si="9"/>
        <v>100</v>
      </c>
    </row>
    <row r="175" spans="1:9" s="36" customFormat="1" ht="13.5">
      <c r="A175" s="32"/>
      <c r="B175" s="62">
        <v>1091</v>
      </c>
      <c r="C175" s="32">
        <v>613400</v>
      </c>
      <c r="D175" s="33" t="s">
        <v>289</v>
      </c>
      <c r="E175" s="32" t="s">
        <v>290</v>
      </c>
      <c r="F175" s="35">
        <v>8000</v>
      </c>
      <c r="G175" s="35">
        <v>8000</v>
      </c>
      <c r="H175" s="35">
        <v>8000</v>
      </c>
      <c r="I175" s="24">
        <f t="shared" si="9"/>
        <v>100</v>
      </c>
    </row>
    <row r="176" spans="1:9" s="36" customFormat="1" ht="13.5">
      <c r="A176" s="32"/>
      <c r="B176" s="62">
        <v>1091</v>
      </c>
      <c r="C176" s="32">
        <v>614500</v>
      </c>
      <c r="D176" s="33" t="s">
        <v>291</v>
      </c>
      <c r="E176" s="32" t="s">
        <v>375</v>
      </c>
      <c r="F176" s="35">
        <v>1000</v>
      </c>
      <c r="G176" s="35">
        <v>1000</v>
      </c>
      <c r="H176" s="35">
        <v>1000</v>
      </c>
      <c r="I176" s="24">
        <f t="shared" si="9"/>
        <v>100</v>
      </c>
    </row>
    <row r="177" spans="1:9" s="36" customFormat="1" ht="13.5">
      <c r="A177" s="32"/>
      <c r="B177" s="62">
        <v>1091</v>
      </c>
      <c r="C177" s="32">
        <v>613700</v>
      </c>
      <c r="D177" s="33" t="s">
        <v>293</v>
      </c>
      <c r="E177" s="32" t="s">
        <v>294</v>
      </c>
      <c r="F177" s="35">
        <v>4000</v>
      </c>
      <c r="G177" s="35">
        <v>4000</v>
      </c>
      <c r="H177" s="35">
        <v>4000</v>
      </c>
      <c r="I177" s="24">
        <f t="shared" si="9"/>
        <v>100</v>
      </c>
    </row>
    <row r="178" spans="1:9" s="36" customFormat="1" ht="13.5">
      <c r="A178" s="32"/>
      <c r="B178" s="62">
        <v>1091</v>
      </c>
      <c r="C178" s="32">
        <v>613800</v>
      </c>
      <c r="D178" s="33" t="s">
        <v>295</v>
      </c>
      <c r="E178" s="32" t="s">
        <v>315</v>
      </c>
      <c r="F178" s="35">
        <v>6000</v>
      </c>
      <c r="G178" s="35">
        <v>7000</v>
      </c>
      <c r="H178" s="35">
        <v>7000</v>
      </c>
      <c r="I178" s="24">
        <f t="shared" si="9"/>
        <v>100</v>
      </c>
    </row>
    <row r="179" spans="1:9" s="36" customFormat="1" ht="13.5">
      <c r="A179" s="32"/>
      <c r="B179" s="62">
        <v>1091</v>
      </c>
      <c r="C179" s="32">
        <v>613900</v>
      </c>
      <c r="D179" s="33" t="s">
        <v>297</v>
      </c>
      <c r="E179" s="32" t="s">
        <v>192</v>
      </c>
      <c r="F179" s="35">
        <v>11000</v>
      </c>
      <c r="G179" s="35">
        <v>11000</v>
      </c>
      <c r="H179" s="35">
        <v>11000</v>
      </c>
      <c r="I179" s="24">
        <f t="shared" si="9"/>
        <v>100</v>
      </c>
    </row>
    <row r="180" spans="1:9" s="30" customFormat="1" ht="13.5">
      <c r="A180" s="26"/>
      <c r="B180" s="61"/>
      <c r="C180" s="26">
        <v>614000</v>
      </c>
      <c r="D180" s="27" t="s">
        <v>301</v>
      </c>
      <c r="E180" s="26" t="s">
        <v>205</v>
      </c>
      <c r="F180" s="29">
        <f>SUM(F181:F182)</f>
        <v>2200000</v>
      </c>
      <c r="G180" s="29">
        <f>SUM(G181:G182)</f>
        <v>2200000</v>
      </c>
      <c r="H180" s="29">
        <f>SUM(H181:H182)</f>
        <v>2200000</v>
      </c>
      <c r="I180" s="24">
        <f t="shared" si="9"/>
        <v>100</v>
      </c>
    </row>
    <row r="181" spans="1:9" s="36" customFormat="1" ht="13.5">
      <c r="A181" s="32"/>
      <c r="B181" s="62">
        <v>1091</v>
      </c>
      <c r="C181" s="32">
        <v>614200</v>
      </c>
      <c r="D181" s="33" t="s">
        <v>302</v>
      </c>
      <c r="E181" s="32" t="s">
        <v>316</v>
      </c>
      <c r="F181" s="35">
        <v>200000</v>
      </c>
      <c r="G181" s="35">
        <v>200000</v>
      </c>
      <c r="H181" s="35">
        <v>200000</v>
      </c>
      <c r="I181" s="24">
        <f t="shared" si="9"/>
        <v>100</v>
      </c>
    </row>
    <row r="182" spans="1:9" s="36" customFormat="1" ht="13.5">
      <c r="A182" s="32"/>
      <c r="B182" s="62">
        <v>1091</v>
      </c>
      <c r="C182" s="32">
        <v>614200</v>
      </c>
      <c r="D182" s="33" t="s">
        <v>304</v>
      </c>
      <c r="E182" s="32" t="s">
        <v>317</v>
      </c>
      <c r="F182" s="35">
        <v>2000000</v>
      </c>
      <c r="G182" s="35">
        <v>2000000</v>
      </c>
      <c r="H182" s="35">
        <v>2000000</v>
      </c>
      <c r="I182" s="24">
        <f t="shared" si="9"/>
        <v>100</v>
      </c>
    </row>
    <row r="183" spans="1:9" s="36" customFormat="1" ht="13.5">
      <c r="A183" s="42"/>
      <c r="B183" s="42"/>
      <c r="C183" s="42"/>
      <c r="D183" s="43"/>
      <c r="E183" s="74" t="s">
        <v>345</v>
      </c>
      <c r="F183" s="68">
        <f>SUM(F165)</f>
        <v>2582000</v>
      </c>
      <c r="G183" s="68">
        <f>SUM(G165)</f>
        <v>2583000</v>
      </c>
      <c r="H183" s="68">
        <f>SUM(H165)</f>
        <v>2583000</v>
      </c>
      <c r="I183" s="24">
        <f t="shared" si="9"/>
        <v>100</v>
      </c>
    </row>
    <row r="184" spans="1:9" s="36" customFormat="1" ht="13.5">
      <c r="A184" s="32"/>
      <c r="B184" s="32"/>
      <c r="C184" s="32"/>
      <c r="D184" s="33"/>
      <c r="E184" s="74" t="s">
        <v>318</v>
      </c>
      <c r="F184" s="29">
        <f>SUM(F13+F55+F85+F96+F129+F141+F157+F183+F163)</f>
        <v>14374000</v>
      </c>
      <c r="G184" s="29">
        <f>SUM(G13+G55+G85+G96+G129+G141+G157+G183+G163)</f>
        <v>16695000</v>
      </c>
      <c r="H184" s="29">
        <f>SUM(H13+H55+H85+H96+H129+H141+H157+H183+H163)</f>
        <v>17800000</v>
      </c>
      <c r="I184" s="24">
        <f>SUM(H184/G184)*100</f>
        <v>106.61874812818209</v>
      </c>
    </row>
    <row r="185" spans="1:9" s="36" customFormat="1" ht="12" customHeight="1">
      <c r="A185" s="64"/>
      <c r="B185" s="65"/>
      <c r="C185" s="65"/>
      <c r="D185" s="66"/>
      <c r="E185" s="65" t="s">
        <v>319</v>
      </c>
      <c r="F185" s="67"/>
      <c r="G185" s="67"/>
      <c r="H185" s="67"/>
      <c r="I185" s="67"/>
    </row>
    <row r="186" spans="1:9" s="25" customFormat="1" ht="13.5">
      <c r="A186" s="21">
        <v>610000</v>
      </c>
      <c r="B186" s="21"/>
      <c r="C186" s="21"/>
      <c r="D186" s="22" t="s">
        <v>348</v>
      </c>
      <c r="E186" s="21" t="s">
        <v>188</v>
      </c>
      <c r="F186" s="24">
        <f>SUM(F187+F190+F192+F201+F209)</f>
        <v>12672000</v>
      </c>
      <c r="G186" s="24">
        <f>SUM(G187+G190+G192+G201+G209)</f>
        <v>12772800</v>
      </c>
      <c r="H186" s="24">
        <f>SUM(H187+H190+H192+H201+H209)</f>
        <v>13579800</v>
      </c>
      <c r="I186" s="24">
        <f t="shared" ref="I186:I218" si="10">SUM(H186/G186)*100</f>
        <v>106.31811349116873</v>
      </c>
    </row>
    <row r="187" spans="1:9" s="30" customFormat="1" ht="13.5">
      <c r="A187" s="26">
        <v>611000</v>
      </c>
      <c r="B187" s="26"/>
      <c r="C187" s="26"/>
      <c r="D187" s="27" t="s">
        <v>10</v>
      </c>
      <c r="E187" s="26" t="s">
        <v>281</v>
      </c>
      <c r="F187" s="29">
        <f>SUM(F188+F189)</f>
        <v>2750000</v>
      </c>
      <c r="G187" s="29">
        <f>SUM(G188+G189)</f>
        <v>2750000</v>
      </c>
      <c r="H187" s="29">
        <f>SUM(H188+H189)</f>
        <v>2750000</v>
      </c>
      <c r="I187" s="24">
        <f t="shared" si="10"/>
        <v>100</v>
      </c>
    </row>
    <row r="188" spans="1:9" s="36" customFormat="1" ht="13.5">
      <c r="A188" s="32"/>
      <c r="B188" s="32">
        <v>611100</v>
      </c>
      <c r="C188" s="32"/>
      <c r="D188" s="33" t="s">
        <v>12</v>
      </c>
      <c r="E188" s="32" t="s">
        <v>282</v>
      </c>
      <c r="F188" s="35">
        <v>2350000</v>
      </c>
      <c r="G188" s="35">
        <v>2350000</v>
      </c>
      <c r="H188" s="35">
        <v>2350000</v>
      </c>
      <c r="I188" s="24">
        <f t="shared" si="10"/>
        <v>100</v>
      </c>
    </row>
    <row r="189" spans="1:9" s="36" customFormat="1" ht="13.5">
      <c r="A189" s="32"/>
      <c r="B189" s="32">
        <v>611200</v>
      </c>
      <c r="C189" s="32"/>
      <c r="D189" s="33" t="s">
        <v>20</v>
      </c>
      <c r="E189" s="32" t="s">
        <v>283</v>
      </c>
      <c r="F189" s="35">
        <v>400000</v>
      </c>
      <c r="G189" s="35">
        <v>400000</v>
      </c>
      <c r="H189" s="35">
        <v>400000</v>
      </c>
      <c r="I189" s="24">
        <f t="shared" si="10"/>
        <v>100</v>
      </c>
    </row>
    <row r="190" spans="1:9" s="30" customFormat="1" ht="13.5">
      <c r="A190" s="26">
        <v>612000</v>
      </c>
      <c r="B190" s="26"/>
      <c r="C190" s="26"/>
      <c r="D190" s="27" t="s">
        <v>29</v>
      </c>
      <c r="E190" s="26" t="s">
        <v>284</v>
      </c>
      <c r="F190" s="29">
        <f>SUM(F191)</f>
        <v>247000</v>
      </c>
      <c r="G190" s="29">
        <f>SUM(G191)</f>
        <v>247000</v>
      </c>
      <c r="H190" s="29">
        <f>SUM(H191)</f>
        <v>247000</v>
      </c>
      <c r="I190" s="24">
        <f t="shared" si="10"/>
        <v>100</v>
      </c>
    </row>
    <row r="191" spans="1:9" s="36" customFormat="1" ht="13.5">
      <c r="A191" s="32"/>
      <c r="B191" s="32">
        <v>612100</v>
      </c>
      <c r="C191" s="32"/>
      <c r="D191" s="33" t="s">
        <v>31</v>
      </c>
      <c r="E191" s="32" t="s">
        <v>284</v>
      </c>
      <c r="F191" s="35">
        <v>247000</v>
      </c>
      <c r="G191" s="35">
        <v>247000</v>
      </c>
      <c r="H191" s="35">
        <v>247000</v>
      </c>
      <c r="I191" s="24">
        <f t="shared" si="10"/>
        <v>100</v>
      </c>
    </row>
    <row r="192" spans="1:9" s="30" customFormat="1" ht="13.5">
      <c r="A192" s="26">
        <v>613000</v>
      </c>
      <c r="B192" s="26"/>
      <c r="C192" s="26"/>
      <c r="D192" s="27" t="s">
        <v>45</v>
      </c>
      <c r="E192" s="26" t="s">
        <v>189</v>
      </c>
      <c r="F192" s="29">
        <f>SUM(F193:F200)</f>
        <v>3729200</v>
      </c>
      <c r="G192" s="29">
        <f>SUM(G193:G200)</f>
        <v>3790800</v>
      </c>
      <c r="H192" s="29">
        <f>SUM(H193:H200)</f>
        <v>4331800</v>
      </c>
      <c r="I192" s="24">
        <f t="shared" si="10"/>
        <v>114.27139390102352</v>
      </c>
    </row>
    <row r="193" spans="1:9" s="36" customFormat="1" ht="13.5">
      <c r="A193" s="32"/>
      <c r="B193" s="32">
        <v>613100</v>
      </c>
      <c r="C193" s="32"/>
      <c r="D193" s="33" t="s">
        <v>47</v>
      </c>
      <c r="E193" s="32" t="s">
        <v>191</v>
      </c>
      <c r="F193" s="35">
        <v>14000</v>
      </c>
      <c r="G193" s="35">
        <v>14000</v>
      </c>
      <c r="H193" s="35">
        <v>14000</v>
      </c>
      <c r="I193" s="24">
        <f t="shared" si="10"/>
        <v>100</v>
      </c>
    </row>
    <row r="194" spans="1:9" s="36" customFormat="1" ht="13.5">
      <c r="A194" s="32"/>
      <c r="B194" s="32">
        <v>613200</v>
      </c>
      <c r="C194" s="32"/>
      <c r="D194" s="33" t="s">
        <v>50</v>
      </c>
      <c r="E194" s="32" t="s">
        <v>286</v>
      </c>
      <c r="F194" s="35">
        <v>351000</v>
      </c>
      <c r="G194" s="35">
        <v>351000</v>
      </c>
      <c r="H194" s="35">
        <v>351000</v>
      </c>
      <c r="I194" s="24">
        <f t="shared" si="10"/>
        <v>100</v>
      </c>
    </row>
    <row r="195" spans="1:9" s="36" customFormat="1" ht="13.5">
      <c r="A195" s="32"/>
      <c r="B195" s="32">
        <v>613300</v>
      </c>
      <c r="C195" s="32"/>
      <c r="D195" s="33" t="s">
        <v>287</v>
      </c>
      <c r="E195" s="32" t="s">
        <v>288</v>
      </c>
      <c r="F195" s="35">
        <v>1629000</v>
      </c>
      <c r="G195" s="35">
        <v>1630000</v>
      </c>
      <c r="H195" s="35">
        <v>2133000</v>
      </c>
      <c r="I195" s="24">
        <f t="shared" si="10"/>
        <v>130.85889570552146</v>
      </c>
    </row>
    <row r="196" spans="1:9" s="36" customFormat="1" ht="13.5">
      <c r="A196" s="32"/>
      <c r="B196" s="32">
        <v>613400</v>
      </c>
      <c r="C196" s="32"/>
      <c r="D196" s="33" t="s">
        <v>289</v>
      </c>
      <c r="E196" s="32" t="s">
        <v>290</v>
      </c>
      <c r="F196" s="35">
        <v>93000</v>
      </c>
      <c r="G196" s="35">
        <v>98000</v>
      </c>
      <c r="H196" s="35">
        <v>123000</v>
      </c>
      <c r="I196" s="24">
        <f t="shared" si="10"/>
        <v>125.51020408163265</v>
      </c>
    </row>
    <row r="197" spans="1:9" s="36" customFormat="1" ht="13.5">
      <c r="A197" s="32"/>
      <c r="B197" s="32">
        <v>613500</v>
      </c>
      <c r="C197" s="32"/>
      <c r="D197" s="33" t="s">
        <v>291</v>
      </c>
      <c r="E197" s="32" t="s">
        <v>292</v>
      </c>
      <c r="F197" s="35">
        <v>231000</v>
      </c>
      <c r="G197" s="35">
        <v>131000</v>
      </c>
      <c r="H197" s="35">
        <v>131000</v>
      </c>
      <c r="I197" s="24">
        <f t="shared" si="10"/>
        <v>100</v>
      </c>
    </row>
    <row r="198" spans="1:9" s="36" customFormat="1" ht="13.5">
      <c r="A198" s="32"/>
      <c r="B198" s="32">
        <v>613700</v>
      </c>
      <c r="C198" s="32"/>
      <c r="D198" s="33" t="s">
        <v>293</v>
      </c>
      <c r="E198" s="32" t="s">
        <v>294</v>
      </c>
      <c r="F198" s="35">
        <v>519000</v>
      </c>
      <c r="G198" s="35">
        <v>562000</v>
      </c>
      <c r="H198" s="35">
        <v>540000</v>
      </c>
      <c r="I198" s="24">
        <f t="shared" si="10"/>
        <v>96.085409252669038</v>
      </c>
    </row>
    <row r="199" spans="1:9" s="36" customFormat="1" ht="13.5">
      <c r="A199" s="32"/>
      <c r="B199" s="32">
        <v>613800</v>
      </c>
      <c r="C199" s="32"/>
      <c r="D199" s="33" t="s">
        <v>295</v>
      </c>
      <c r="E199" s="32" t="s">
        <v>315</v>
      </c>
      <c r="F199" s="35">
        <v>25000</v>
      </c>
      <c r="G199" s="35">
        <v>27000</v>
      </c>
      <c r="H199" s="35">
        <v>27000</v>
      </c>
      <c r="I199" s="24">
        <f t="shared" si="10"/>
        <v>100</v>
      </c>
    </row>
    <row r="200" spans="1:9" s="36" customFormat="1" ht="13.5">
      <c r="A200" s="32"/>
      <c r="B200" s="32">
        <v>613900</v>
      </c>
      <c r="C200" s="32"/>
      <c r="D200" s="33" t="s">
        <v>297</v>
      </c>
      <c r="E200" s="32" t="s">
        <v>192</v>
      </c>
      <c r="F200" s="35">
        <v>867200</v>
      </c>
      <c r="G200" s="35">
        <v>977800</v>
      </c>
      <c r="H200" s="35">
        <v>1012800</v>
      </c>
      <c r="I200" s="24">
        <f t="shared" si="10"/>
        <v>103.57946410308855</v>
      </c>
    </row>
    <row r="201" spans="1:9" s="30" customFormat="1" ht="13.5">
      <c r="A201" s="26">
        <v>614000</v>
      </c>
      <c r="B201" s="26"/>
      <c r="C201" s="26"/>
      <c r="D201" s="27" t="s">
        <v>301</v>
      </c>
      <c r="E201" s="26" t="s">
        <v>205</v>
      </c>
      <c r="F201" s="29">
        <f>SUM(F202:F208)</f>
        <v>5893800</v>
      </c>
      <c r="G201" s="29">
        <f>SUM(G202:G208)</f>
        <v>5935000</v>
      </c>
      <c r="H201" s="29">
        <f>SUM(H202:H208)</f>
        <v>6201000</v>
      </c>
      <c r="I201" s="24">
        <f t="shared" si="10"/>
        <v>104.48188711036227</v>
      </c>
    </row>
    <row r="202" spans="1:9" s="36" customFormat="1" ht="13.5">
      <c r="A202" s="32"/>
      <c r="B202" s="32">
        <v>614100</v>
      </c>
      <c r="C202" s="32"/>
      <c r="D202" s="33" t="s">
        <v>302</v>
      </c>
      <c r="E202" s="32" t="s">
        <v>320</v>
      </c>
      <c r="F202" s="35">
        <v>160000</v>
      </c>
      <c r="G202" s="35">
        <v>210000</v>
      </c>
      <c r="H202" s="35">
        <v>210000</v>
      </c>
      <c r="I202" s="24">
        <f t="shared" si="10"/>
        <v>100</v>
      </c>
    </row>
    <row r="203" spans="1:9" s="36" customFormat="1" ht="13.5">
      <c r="A203" s="32"/>
      <c r="B203" s="32">
        <v>614200</v>
      </c>
      <c r="C203" s="32"/>
      <c r="D203" s="33" t="s">
        <v>304</v>
      </c>
      <c r="E203" s="32" t="s">
        <v>321</v>
      </c>
      <c r="F203" s="35">
        <v>3531000</v>
      </c>
      <c r="G203" s="35">
        <v>3255000</v>
      </c>
      <c r="H203" s="35">
        <v>3321000</v>
      </c>
      <c r="I203" s="24">
        <f t="shared" si="10"/>
        <v>102.02764976958525</v>
      </c>
    </row>
    <row r="204" spans="1:9" s="36" customFormat="1" ht="13.5">
      <c r="A204" s="32"/>
      <c r="B204" s="32">
        <v>614300</v>
      </c>
      <c r="C204" s="32"/>
      <c r="D204" s="33" t="s">
        <v>306</v>
      </c>
      <c r="E204" s="32" t="s">
        <v>322</v>
      </c>
      <c r="F204" s="35">
        <v>765800</v>
      </c>
      <c r="G204" s="35">
        <v>760000</v>
      </c>
      <c r="H204" s="35">
        <v>830000</v>
      </c>
      <c r="I204" s="24">
        <f t="shared" si="10"/>
        <v>109.21052631578947</v>
      </c>
    </row>
    <row r="205" spans="1:9" s="36" customFormat="1" ht="13.5">
      <c r="A205" s="32"/>
      <c r="B205" s="32">
        <v>614400</v>
      </c>
      <c r="C205" s="32"/>
      <c r="D205" s="33" t="s">
        <v>323</v>
      </c>
      <c r="E205" s="32" t="s">
        <v>324</v>
      </c>
      <c r="F205" s="35">
        <v>1110000</v>
      </c>
      <c r="G205" s="35">
        <v>1440000</v>
      </c>
      <c r="H205" s="35">
        <v>1570000</v>
      </c>
      <c r="I205" s="24">
        <f t="shared" si="10"/>
        <v>109.02777777777777</v>
      </c>
    </row>
    <row r="206" spans="1:9" s="36" customFormat="1" ht="13.5">
      <c r="A206" s="32"/>
      <c r="B206" s="33" t="s">
        <v>325</v>
      </c>
      <c r="C206" s="32"/>
      <c r="D206" s="33" t="s">
        <v>326</v>
      </c>
      <c r="E206" s="77" t="s">
        <v>327</v>
      </c>
      <c r="F206" s="35">
        <v>177000</v>
      </c>
      <c r="G206" s="35">
        <v>120000</v>
      </c>
      <c r="H206" s="35">
        <v>120000</v>
      </c>
      <c r="I206" s="24">
        <f t="shared" si="10"/>
        <v>100</v>
      </c>
    </row>
    <row r="207" spans="1:9" s="36" customFormat="1" ht="13.5">
      <c r="A207" s="32"/>
      <c r="B207" s="32">
        <v>614800</v>
      </c>
      <c r="C207" s="32"/>
      <c r="D207" s="33" t="s">
        <v>328</v>
      </c>
      <c r="E207" s="32" t="s">
        <v>329</v>
      </c>
      <c r="F207" s="35">
        <v>100000</v>
      </c>
      <c r="G207" s="35">
        <v>100000</v>
      </c>
      <c r="H207" s="35">
        <v>100000</v>
      </c>
      <c r="I207" s="24">
        <f t="shared" si="10"/>
        <v>100</v>
      </c>
    </row>
    <row r="208" spans="1:9" s="36" customFormat="1" ht="13.5">
      <c r="A208" s="32"/>
      <c r="B208" s="32">
        <v>614800</v>
      </c>
      <c r="C208" s="32"/>
      <c r="D208" s="33" t="s">
        <v>330</v>
      </c>
      <c r="E208" s="32" t="s">
        <v>331</v>
      </c>
      <c r="F208" s="35">
        <v>50000</v>
      </c>
      <c r="G208" s="35">
        <v>50000</v>
      </c>
      <c r="H208" s="35">
        <v>50000</v>
      </c>
      <c r="I208" s="24">
        <f t="shared" si="10"/>
        <v>100</v>
      </c>
    </row>
    <row r="209" spans="1:9" s="30" customFormat="1" ht="13.5">
      <c r="A209" s="26">
        <v>616000</v>
      </c>
      <c r="B209" s="61"/>
      <c r="C209" s="26"/>
      <c r="D209" s="27" t="s">
        <v>332</v>
      </c>
      <c r="E209" s="26" t="s">
        <v>232</v>
      </c>
      <c r="F209" s="29">
        <f>SUM(F210)</f>
        <v>52000</v>
      </c>
      <c r="G209" s="29">
        <f>SUM(G210)</f>
        <v>50000</v>
      </c>
      <c r="H209" s="29">
        <f>SUM(H210)</f>
        <v>50000</v>
      </c>
      <c r="I209" s="24">
        <f t="shared" si="10"/>
        <v>100</v>
      </c>
    </row>
    <row r="210" spans="1:9" s="36" customFormat="1" ht="13.5">
      <c r="A210" s="32"/>
      <c r="B210" s="62">
        <v>616100</v>
      </c>
      <c r="C210" s="32"/>
      <c r="D210" s="33" t="s">
        <v>333</v>
      </c>
      <c r="E210" s="32" t="s">
        <v>234</v>
      </c>
      <c r="F210" s="35">
        <v>52000</v>
      </c>
      <c r="G210" s="35">
        <v>50000</v>
      </c>
      <c r="H210" s="35">
        <v>50000</v>
      </c>
      <c r="I210" s="24">
        <f t="shared" si="10"/>
        <v>100</v>
      </c>
    </row>
    <row r="211" spans="1:9" s="30" customFormat="1" ht="13.5">
      <c r="A211" s="26">
        <v>810000</v>
      </c>
      <c r="B211" s="26"/>
      <c r="C211" s="26"/>
      <c r="D211" s="27" t="s">
        <v>342</v>
      </c>
      <c r="E211" s="74" t="s">
        <v>222</v>
      </c>
      <c r="F211" s="29">
        <f>SUM(F212:F215)</f>
        <v>3725000</v>
      </c>
      <c r="G211" s="29">
        <f>SUM(G212:G215)</f>
        <v>3807200</v>
      </c>
      <c r="H211" s="29">
        <f>SUM(H212:H215)</f>
        <v>4115200</v>
      </c>
      <c r="I211" s="24">
        <f t="shared" si="10"/>
        <v>108.08993486026478</v>
      </c>
    </row>
    <row r="212" spans="1:9" s="36" customFormat="1" ht="13.5">
      <c r="A212" s="32"/>
      <c r="B212" s="32">
        <v>821100</v>
      </c>
      <c r="C212" s="32"/>
      <c r="D212" s="33" t="s">
        <v>54</v>
      </c>
      <c r="E212" s="32" t="s">
        <v>334</v>
      </c>
      <c r="F212" s="35">
        <v>50000</v>
      </c>
      <c r="G212" s="35">
        <v>250000</v>
      </c>
      <c r="H212" s="35">
        <v>200000</v>
      </c>
      <c r="I212" s="24">
        <f t="shared" si="10"/>
        <v>80</v>
      </c>
    </row>
    <row r="213" spans="1:9" s="36" customFormat="1" ht="13.5">
      <c r="A213" s="32"/>
      <c r="B213" s="32">
        <v>821300</v>
      </c>
      <c r="C213" s="32"/>
      <c r="D213" s="33" t="s">
        <v>73</v>
      </c>
      <c r="E213" s="32" t="s">
        <v>307</v>
      </c>
      <c r="F213" s="35">
        <v>250000</v>
      </c>
      <c r="G213" s="35">
        <v>177200</v>
      </c>
      <c r="H213" s="35">
        <v>335200</v>
      </c>
      <c r="I213" s="24">
        <f t="shared" si="10"/>
        <v>189.16478555304741</v>
      </c>
    </row>
    <row r="214" spans="1:9" s="36" customFormat="1" ht="13.5">
      <c r="A214" s="32"/>
      <c r="B214" s="32">
        <v>821500</v>
      </c>
      <c r="C214" s="32"/>
      <c r="D214" s="33" t="s">
        <v>83</v>
      </c>
      <c r="E214" s="32" t="s">
        <v>335</v>
      </c>
      <c r="F214" s="35">
        <v>340000</v>
      </c>
      <c r="G214" s="35">
        <v>240000</v>
      </c>
      <c r="H214" s="35">
        <v>240000</v>
      </c>
      <c r="I214" s="24">
        <f t="shared" si="10"/>
        <v>100</v>
      </c>
    </row>
    <row r="215" spans="1:9" s="36" customFormat="1" ht="13.5">
      <c r="A215" s="32"/>
      <c r="B215" s="32">
        <v>821600</v>
      </c>
      <c r="C215" s="32"/>
      <c r="D215" s="33" t="s">
        <v>89</v>
      </c>
      <c r="E215" s="32" t="s">
        <v>308</v>
      </c>
      <c r="F215" s="35">
        <v>3085000</v>
      </c>
      <c r="G215" s="35">
        <v>3140000</v>
      </c>
      <c r="H215" s="35">
        <v>3340000</v>
      </c>
      <c r="I215" s="24">
        <f t="shared" si="10"/>
        <v>106.36942675159236</v>
      </c>
    </row>
    <row r="216" spans="1:9" s="30" customFormat="1" ht="13.5">
      <c r="A216" s="26"/>
      <c r="B216" s="26"/>
      <c r="C216" s="26"/>
      <c r="D216" s="27" t="s">
        <v>172</v>
      </c>
      <c r="E216" s="74" t="s">
        <v>193</v>
      </c>
      <c r="F216" s="29">
        <v>40000</v>
      </c>
      <c r="G216" s="29">
        <v>40000</v>
      </c>
      <c r="H216" s="29">
        <v>30000</v>
      </c>
      <c r="I216" s="24">
        <f t="shared" si="10"/>
        <v>75</v>
      </c>
    </row>
    <row r="217" spans="1:9" s="36" customFormat="1" ht="13.5">
      <c r="A217" s="32"/>
      <c r="B217" s="32"/>
      <c r="C217" s="32"/>
      <c r="D217" s="33"/>
      <c r="E217" s="74" t="s">
        <v>318</v>
      </c>
      <c r="F217" s="29">
        <f>SUM(F186+F211+F216)</f>
        <v>16437000</v>
      </c>
      <c r="G217" s="29">
        <f>SUM(G186+G211+G216)</f>
        <v>16620000</v>
      </c>
      <c r="H217" s="29">
        <f>SUM(H186+H211+H216)</f>
        <v>17725000</v>
      </c>
      <c r="I217" s="24">
        <f t="shared" si="10"/>
        <v>106.64861612515043</v>
      </c>
    </row>
    <row r="218" spans="1:9" s="30" customFormat="1" ht="13.5">
      <c r="A218" s="26"/>
      <c r="B218" s="26">
        <v>823100</v>
      </c>
      <c r="C218" s="26"/>
      <c r="D218" s="27" t="s">
        <v>349</v>
      </c>
      <c r="E218" s="74" t="s">
        <v>336</v>
      </c>
      <c r="F218" s="29">
        <v>12000</v>
      </c>
      <c r="G218" s="29">
        <v>75000</v>
      </c>
      <c r="H218" s="29">
        <v>75000</v>
      </c>
      <c r="I218" s="24">
        <f t="shared" si="10"/>
        <v>100</v>
      </c>
    </row>
    <row r="219" spans="1:9" s="36" customFormat="1" ht="13.5">
      <c r="A219" s="32"/>
      <c r="B219" s="32"/>
      <c r="C219" s="32"/>
      <c r="D219" s="33"/>
      <c r="E219" s="74" t="s">
        <v>337</v>
      </c>
      <c r="F219" s="29">
        <f>SUM(F186+F211+F216+F218)</f>
        <v>16449000</v>
      </c>
      <c r="G219" s="29">
        <f>SUM(G186+G211+G216+G218)</f>
        <v>16695000</v>
      </c>
      <c r="H219" s="29">
        <f>SUM(H186+H211+H216+H218)</f>
        <v>17800000</v>
      </c>
      <c r="I219" s="24">
        <f>SUM(H219/G219)*100</f>
        <v>106.61874812818209</v>
      </c>
    </row>
    <row r="220" spans="1:9" s="70" customFormat="1" ht="12.75">
      <c r="A220" s="51"/>
      <c r="B220" s="51"/>
      <c r="C220" s="51"/>
      <c r="D220" s="52"/>
      <c r="E220" s="51"/>
      <c r="F220" s="54"/>
      <c r="G220" s="54"/>
      <c r="H220" s="54"/>
      <c r="I220" s="54"/>
    </row>
    <row r="221" spans="1:9" s="106" customFormat="1">
      <c r="A221" s="98"/>
      <c r="B221" s="98"/>
      <c r="C221" s="98"/>
      <c r="D221" s="98"/>
      <c r="E221" s="98" t="s">
        <v>430</v>
      </c>
      <c r="F221" s="105"/>
      <c r="G221" s="105"/>
      <c r="H221" s="105"/>
      <c r="I221" s="105"/>
    </row>
    <row r="222" spans="1:9" s="106" customFormat="1">
      <c r="A222" s="98"/>
      <c r="B222" s="98"/>
      <c r="C222" s="98"/>
      <c r="D222" s="98"/>
      <c r="E222" s="98" t="s">
        <v>431</v>
      </c>
      <c r="F222" s="105"/>
      <c r="G222" s="105"/>
      <c r="H222" s="105"/>
      <c r="I222" s="105"/>
    </row>
    <row r="224" spans="1:9" s="85" customFormat="1">
      <c r="A224" s="103" t="s">
        <v>458</v>
      </c>
      <c r="B224" s="99"/>
      <c r="C224" s="99"/>
      <c r="D224" s="100"/>
      <c r="E224" s="99"/>
      <c r="F224" s="101"/>
      <c r="G224" s="101"/>
      <c r="H224" s="101"/>
      <c r="I224" s="101"/>
    </row>
    <row r="225" spans="1:9" s="85" customFormat="1">
      <c r="A225" s="103" t="s">
        <v>441</v>
      </c>
      <c r="B225" s="99"/>
      <c r="C225" s="99"/>
      <c r="D225" s="100"/>
      <c r="E225" s="99"/>
      <c r="F225" s="101"/>
      <c r="G225" s="101"/>
      <c r="H225" s="101"/>
      <c r="I225" s="101"/>
    </row>
    <row r="228" spans="1:9" s="85" customFormat="1">
      <c r="A228" s="99"/>
      <c r="B228" s="99"/>
      <c r="C228" s="99"/>
      <c r="D228" s="100"/>
      <c r="E228" s="98" t="s">
        <v>432</v>
      </c>
      <c r="F228" s="101"/>
      <c r="G228" s="101"/>
      <c r="H228" s="101"/>
      <c r="I228" s="101"/>
    </row>
    <row r="229" spans="1:9" s="85" customFormat="1">
      <c r="A229" s="99"/>
      <c r="B229" s="99"/>
      <c r="C229" s="99"/>
      <c r="D229" s="100"/>
      <c r="E229" s="98" t="s">
        <v>433</v>
      </c>
      <c r="F229" s="101"/>
      <c r="G229" s="101"/>
      <c r="H229" s="101"/>
      <c r="I229" s="101"/>
    </row>
    <row r="230" spans="1:9" s="85" customFormat="1">
      <c r="A230" s="99"/>
      <c r="B230" s="99"/>
      <c r="C230" s="99"/>
      <c r="D230" s="100"/>
      <c r="E230" s="99"/>
      <c r="F230" s="101"/>
      <c r="G230" s="101"/>
      <c r="H230" s="101"/>
      <c r="I230" s="101"/>
    </row>
    <row r="231" spans="1:9" s="85" customFormat="1">
      <c r="A231" s="99" t="s">
        <v>434</v>
      </c>
      <c r="B231" s="99"/>
      <c r="C231" s="99"/>
      <c r="D231" s="100"/>
      <c r="E231" s="99"/>
      <c r="F231" s="101"/>
      <c r="G231" s="101"/>
      <c r="H231" s="101"/>
      <c r="I231" s="101"/>
    </row>
    <row r="234" spans="1:9" s="85" customFormat="1">
      <c r="A234" s="103" t="s">
        <v>462</v>
      </c>
      <c r="B234" s="99"/>
      <c r="C234" s="99"/>
      <c r="D234" s="100"/>
      <c r="E234" s="99"/>
      <c r="F234" s="102" t="s">
        <v>435</v>
      </c>
      <c r="G234" s="101"/>
      <c r="H234" s="101"/>
      <c r="I234" s="101"/>
    </row>
    <row r="235" spans="1:9" s="85" customFormat="1">
      <c r="A235" s="103" t="s">
        <v>463</v>
      </c>
      <c r="B235" s="99"/>
      <c r="C235" s="99"/>
      <c r="D235" s="100"/>
      <c r="E235" s="99"/>
      <c r="F235" s="102" t="s">
        <v>436</v>
      </c>
      <c r="G235" s="101"/>
      <c r="H235" s="101"/>
      <c r="I235" s="101"/>
    </row>
    <row r="236" spans="1:9">
      <c r="A236" s="103" t="s">
        <v>464</v>
      </c>
    </row>
    <row r="237" spans="1:9">
      <c r="F237" s="104" t="s">
        <v>437</v>
      </c>
    </row>
  </sheetData>
  <printOptions horizontalCentered="1"/>
  <pageMargins left="0.51181102362204722" right="0.70866141732283472" top="0.51181102362204722" bottom="0.51181102362204722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Zilha</cp:lastModifiedBy>
  <cp:lastPrinted>2017-12-27T08:52:23Z</cp:lastPrinted>
  <dcterms:created xsi:type="dcterms:W3CDTF">2016-11-03T07:20:33Z</dcterms:created>
  <dcterms:modified xsi:type="dcterms:W3CDTF">2017-12-27T08:53:56Z</dcterms:modified>
</cp:coreProperties>
</file>