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8990" windowHeight="11745" activeTab="1"/>
  </bookViews>
  <sheets>
    <sheet name="naslovna strana " sheetId="8" r:id="rId1"/>
    <sheet name="(prihodi)" sheetId="4" r:id="rId2"/>
    <sheet name="(izdaci) " sheetId="7" r:id="rId3"/>
    <sheet name="Sheet1" sheetId="1" r:id="rId4"/>
    <sheet name="Sheet2" sheetId="2" r:id="rId5"/>
    <sheet name="Sheet3" sheetId="3" r:id="rId6"/>
  </sheets>
  <definedNames>
    <definedName name="_xlnm.Print_Titles" localSheetId="2">'(izdaci) '!$4:$5</definedName>
    <definedName name="_xlnm.Print_Titles" localSheetId="1">'(prihodi)'!$1:$4</definedName>
  </definedNames>
  <calcPr calcId="125725"/>
</workbook>
</file>

<file path=xl/calcChain.xml><?xml version="1.0" encoding="utf-8"?>
<calcChain xmlns="http://schemas.openxmlformats.org/spreadsheetml/2006/main">
  <c r="C21" i="8"/>
  <c r="B21"/>
  <c r="G98" i="4"/>
  <c r="G94"/>
  <c r="G93" s="1"/>
  <c r="G92" s="1"/>
  <c r="G90"/>
  <c r="G89"/>
  <c r="G87"/>
  <c r="G86"/>
  <c r="G83"/>
  <c r="G82" s="1"/>
  <c r="G77"/>
  <c r="G75"/>
  <c r="G71"/>
  <c r="G67"/>
  <c r="G63"/>
  <c r="G61"/>
  <c r="G59"/>
  <c r="G53"/>
  <c r="G50"/>
  <c r="G49" s="1"/>
  <c r="G47"/>
  <c r="G46" s="1"/>
  <c r="G44"/>
  <c r="G42"/>
  <c r="G39"/>
  <c r="G34"/>
  <c r="G32"/>
  <c r="G28"/>
  <c r="G26"/>
  <c r="G25"/>
  <c r="G18"/>
  <c r="G17" s="1"/>
  <c r="G14"/>
  <c r="G12"/>
  <c r="G8"/>
  <c r="G7" s="1"/>
  <c r="H55" i="7"/>
  <c r="G55"/>
  <c r="I56"/>
  <c r="G210"/>
  <c r="G208"/>
  <c r="G200"/>
  <c r="G191"/>
  <c r="G189"/>
  <c r="G186"/>
  <c r="G178"/>
  <c r="G169"/>
  <c r="G167"/>
  <c r="G164"/>
  <c r="G158"/>
  <c r="G157" s="1"/>
  <c r="G161" s="1"/>
  <c r="G151"/>
  <c r="G148"/>
  <c r="G142"/>
  <c r="G137"/>
  <c r="G131"/>
  <c r="G125"/>
  <c r="G115"/>
  <c r="G104"/>
  <c r="G102"/>
  <c r="G99"/>
  <c r="G93"/>
  <c r="G88"/>
  <c r="G87"/>
  <c r="G96" s="1"/>
  <c r="G75"/>
  <c r="G73"/>
  <c r="G71"/>
  <c r="G60"/>
  <c r="G59" s="1"/>
  <c r="G21"/>
  <c r="G15"/>
  <c r="G8"/>
  <c r="G7" s="1"/>
  <c r="G12" s="1"/>
  <c r="G185" l="1"/>
  <c r="G216" s="1"/>
  <c r="G66" i="4"/>
  <c r="G52"/>
  <c r="G41"/>
  <c r="G31"/>
  <c r="G6"/>
  <c r="I55" i="7"/>
  <c r="G85"/>
  <c r="G98"/>
  <c r="G128" s="1"/>
  <c r="G163"/>
  <c r="G182" s="1"/>
  <c r="G14"/>
  <c r="G57" s="1"/>
  <c r="G130"/>
  <c r="G139" s="1"/>
  <c r="G141"/>
  <c r="G155" s="1"/>
  <c r="I217"/>
  <c r="F217"/>
  <c r="I215"/>
  <c r="F215"/>
  <c r="I214"/>
  <c r="F214"/>
  <c r="I213"/>
  <c r="F213"/>
  <c r="I212"/>
  <c r="F212"/>
  <c r="I211"/>
  <c r="F211"/>
  <c r="H210"/>
  <c r="F210"/>
  <c r="I209"/>
  <c r="F209"/>
  <c r="H208"/>
  <c r="F208"/>
  <c r="I207"/>
  <c r="F207"/>
  <c r="I206"/>
  <c r="F206"/>
  <c r="I205"/>
  <c r="F205"/>
  <c r="I204"/>
  <c r="F204"/>
  <c r="I203"/>
  <c r="F203"/>
  <c r="I202"/>
  <c r="F202"/>
  <c r="I201"/>
  <c r="F201"/>
  <c r="H200"/>
  <c r="F200"/>
  <c r="I199"/>
  <c r="F199"/>
  <c r="I198"/>
  <c r="F198"/>
  <c r="I197"/>
  <c r="F197"/>
  <c r="I196"/>
  <c r="F196"/>
  <c r="I195"/>
  <c r="F195"/>
  <c r="I194"/>
  <c r="F194"/>
  <c r="I193"/>
  <c r="F193"/>
  <c r="I192"/>
  <c r="F192"/>
  <c r="H191"/>
  <c r="F191"/>
  <c r="I190"/>
  <c r="F190"/>
  <c r="H189"/>
  <c r="F189"/>
  <c r="I188"/>
  <c r="F188"/>
  <c r="I187"/>
  <c r="F187"/>
  <c r="H186"/>
  <c r="F186"/>
  <c r="I181"/>
  <c r="I180"/>
  <c r="I179"/>
  <c r="H178"/>
  <c r="F178"/>
  <c r="I177"/>
  <c r="I176"/>
  <c r="I175"/>
  <c r="I174"/>
  <c r="I173"/>
  <c r="I172"/>
  <c r="I171"/>
  <c r="I170"/>
  <c r="H169"/>
  <c r="F169"/>
  <c r="I168"/>
  <c r="H167"/>
  <c r="F167"/>
  <c r="I166"/>
  <c r="I165"/>
  <c r="H164"/>
  <c r="F164"/>
  <c r="F182"/>
  <c r="I160"/>
  <c r="I159"/>
  <c r="H158"/>
  <c r="H157" s="1"/>
  <c r="F158"/>
  <c r="I154"/>
  <c r="I153"/>
  <c r="I152"/>
  <c r="H151"/>
  <c r="F151"/>
  <c r="I150"/>
  <c r="I149"/>
  <c r="H148"/>
  <c r="I148"/>
  <c r="F148"/>
  <c r="I147"/>
  <c r="I146"/>
  <c r="I145"/>
  <c r="I144"/>
  <c r="I143"/>
  <c r="H142"/>
  <c r="F142"/>
  <c r="F141"/>
  <c r="I138"/>
  <c r="H137"/>
  <c r="I137"/>
  <c r="F137"/>
  <c r="I136"/>
  <c r="I135"/>
  <c r="I134"/>
  <c r="I133"/>
  <c r="I132"/>
  <c r="H131"/>
  <c r="F131"/>
  <c r="F139"/>
  <c r="I127"/>
  <c r="I126"/>
  <c r="H125"/>
  <c r="I125" s="1"/>
  <c r="F125"/>
  <c r="I124"/>
  <c r="I123"/>
  <c r="I122"/>
  <c r="I121"/>
  <c r="I120"/>
  <c r="I119"/>
  <c r="I118"/>
  <c r="I117"/>
  <c r="I116"/>
  <c r="H115"/>
  <c r="F115"/>
  <c r="I114"/>
  <c r="I113"/>
  <c r="I112"/>
  <c r="I111"/>
  <c r="I110"/>
  <c r="I109"/>
  <c r="I108"/>
  <c r="I107"/>
  <c r="I106"/>
  <c r="I105"/>
  <c r="H104"/>
  <c r="F104"/>
  <c r="I103"/>
  <c r="H102"/>
  <c r="F102"/>
  <c r="I101"/>
  <c r="I100"/>
  <c r="H99"/>
  <c r="F99"/>
  <c r="I95"/>
  <c r="I94"/>
  <c r="H93"/>
  <c r="F93"/>
  <c r="I92"/>
  <c r="I91"/>
  <c r="I90"/>
  <c r="I89"/>
  <c r="H88"/>
  <c r="H87" s="1"/>
  <c r="H96" s="1"/>
  <c r="F88"/>
  <c r="F87" s="1"/>
  <c r="I84"/>
  <c r="I83"/>
  <c r="I82"/>
  <c r="I81"/>
  <c r="I80"/>
  <c r="I79"/>
  <c r="I78"/>
  <c r="I77"/>
  <c r="I76"/>
  <c r="H75"/>
  <c r="F75"/>
  <c r="I74"/>
  <c r="H73"/>
  <c r="I73" s="1"/>
  <c r="F73"/>
  <c r="I72"/>
  <c r="H71"/>
  <c r="F71"/>
  <c r="I70"/>
  <c r="I69"/>
  <c r="I68"/>
  <c r="I67"/>
  <c r="I66"/>
  <c r="I65"/>
  <c r="I64"/>
  <c r="I63"/>
  <c r="I62"/>
  <c r="I61"/>
  <c r="H60"/>
  <c r="H59" s="1"/>
  <c r="F60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H21"/>
  <c r="F21"/>
  <c r="I20"/>
  <c r="I19"/>
  <c r="I18"/>
  <c r="I17"/>
  <c r="I16"/>
  <c r="H15"/>
  <c r="F15"/>
  <c r="I11"/>
  <c r="I10"/>
  <c r="H8"/>
  <c r="F8"/>
  <c r="I96" i="4"/>
  <c r="I91"/>
  <c r="I85"/>
  <c r="I81"/>
  <c r="I79"/>
  <c r="I76"/>
  <c r="I73"/>
  <c r="I70"/>
  <c r="I68"/>
  <c r="I64"/>
  <c r="I60"/>
  <c r="I48"/>
  <c r="I43"/>
  <c r="I29"/>
  <c r="I13"/>
  <c r="I10"/>
  <c r="I51"/>
  <c r="I45"/>
  <c r="I40"/>
  <c r="I27"/>
  <c r="I9"/>
  <c r="I95"/>
  <c r="I88"/>
  <c r="I84"/>
  <c r="I80"/>
  <c r="I78"/>
  <c r="I74"/>
  <c r="I72"/>
  <c r="I69"/>
  <c r="I65"/>
  <c r="I62"/>
  <c r="I58"/>
  <c r="I57"/>
  <c r="I56"/>
  <c r="I55"/>
  <c r="I54"/>
  <c r="I38"/>
  <c r="I37"/>
  <c r="I36"/>
  <c r="I35"/>
  <c r="I33"/>
  <c r="I24"/>
  <c r="I23"/>
  <c r="I22"/>
  <c r="I21"/>
  <c r="I20"/>
  <c r="I19"/>
  <c r="I16"/>
  <c r="I15"/>
  <c r="I11"/>
  <c r="G218" i="7" l="1"/>
  <c r="G30" i="4"/>
  <c r="G97" s="1"/>
  <c r="G102" s="1"/>
  <c r="G183" i="7"/>
  <c r="H85"/>
  <c r="I157"/>
  <c r="H185"/>
  <c r="H218" s="1"/>
  <c r="I189"/>
  <c r="I210"/>
  <c r="I178"/>
  <c r="I167"/>
  <c r="I186"/>
  <c r="I200"/>
  <c r="I208"/>
  <c r="H98"/>
  <c r="H128" s="1"/>
  <c r="I104"/>
  <c r="H14"/>
  <c r="H57" s="1"/>
  <c r="F7"/>
  <c r="I9"/>
  <c r="H7"/>
  <c r="I15"/>
  <c r="I60"/>
  <c r="I88"/>
  <c r="I99"/>
  <c r="F155"/>
  <c r="I158"/>
  <c r="H161"/>
  <c r="I161" s="1"/>
  <c r="I71"/>
  <c r="I75"/>
  <c r="F96"/>
  <c r="I87"/>
  <c r="I93"/>
  <c r="I115"/>
  <c r="F130"/>
  <c r="H130"/>
  <c r="H141"/>
  <c r="I151"/>
  <c r="F163"/>
  <c r="H163"/>
  <c r="I169"/>
  <c r="I191"/>
  <c r="I98" i="4"/>
  <c r="H98"/>
  <c r="H94"/>
  <c r="H90"/>
  <c r="H89" s="1"/>
  <c r="H87"/>
  <c r="H86" s="1"/>
  <c r="H83"/>
  <c r="H77"/>
  <c r="H75"/>
  <c r="H71"/>
  <c r="H67"/>
  <c r="H63"/>
  <c r="H61"/>
  <c r="H59"/>
  <c r="H53"/>
  <c r="H50"/>
  <c r="H47"/>
  <c r="H44"/>
  <c r="H42"/>
  <c r="H39"/>
  <c r="H34"/>
  <c r="H32"/>
  <c r="H28"/>
  <c r="H26"/>
  <c r="H18"/>
  <c r="H14"/>
  <c r="H12"/>
  <c r="H8"/>
  <c r="I32"/>
  <c r="H216" i="7" l="1"/>
  <c r="I98"/>
  <c r="I8"/>
  <c r="I128"/>
  <c r="I57"/>
  <c r="I14"/>
  <c r="H182"/>
  <c r="I182" s="1"/>
  <c r="I163"/>
  <c r="F161"/>
  <c r="F157"/>
  <c r="F85"/>
  <c r="F59"/>
  <c r="I102"/>
  <c r="I21"/>
  <c r="I142"/>
  <c r="I96"/>
  <c r="F218"/>
  <c r="F185"/>
  <c r="H155"/>
  <c r="I155" s="1"/>
  <c r="I141"/>
  <c r="H139"/>
  <c r="I139" s="1"/>
  <c r="I130"/>
  <c r="F128"/>
  <c r="F98"/>
  <c r="F57"/>
  <c r="F14"/>
  <c r="H12"/>
  <c r="I7"/>
  <c r="F12"/>
  <c r="F183"/>
  <c r="I164"/>
  <c r="I131"/>
  <c r="I89" i="4"/>
  <c r="I90"/>
  <c r="I87"/>
  <c r="I77"/>
  <c r="I75"/>
  <c r="I71"/>
  <c r="I67"/>
  <c r="I63"/>
  <c r="I61"/>
  <c r="I59"/>
  <c r="I50"/>
  <c r="I47"/>
  <c r="I44"/>
  <c r="I39"/>
  <c r="I34"/>
  <c r="I28"/>
  <c r="I26"/>
  <c r="I18"/>
  <c r="I14"/>
  <c r="I12"/>
  <c r="I8"/>
  <c r="H93"/>
  <c r="I94"/>
  <c r="I86"/>
  <c r="H82"/>
  <c r="I82" s="1"/>
  <c r="I83"/>
  <c r="H66"/>
  <c r="H52"/>
  <c r="I53"/>
  <c r="H49"/>
  <c r="I49" s="1"/>
  <c r="H46"/>
  <c r="I46" s="1"/>
  <c r="H41"/>
  <c r="I42"/>
  <c r="H31"/>
  <c r="H25"/>
  <c r="H17"/>
  <c r="I17" s="1"/>
  <c r="H7"/>
  <c r="F98"/>
  <c r="F94"/>
  <c r="F93" s="1"/>
  <c r="F92" s="1"/>
  <c r="F90"/>
  <c r="F89" s="1"/>
  <c r="F87"/>
  <c r="F83"/>
  <c r="F77"/>
  <c r="F75"/>
  <c r="F71"/>
  <c r="F67"/>
  <c r="F63"/>
  <c r="F61"/>
  <c r="F59"/>
  <c r="F53"/>
  <c r="F52" s="1"/>
  <c r="F50"/>
  <c r="F49" s="1"/>
  <c r="F47"/>
  <c r="F46" s="1"/>
  <c r="F44"/>
  <c r="F42"/>
  <c r="F39"/>
  <c r="F34"/>
  <c r="F32"/>
  <c r="F28"/>
  <c r="F26"/>
  <c r="F18"/>
  <c r="F17" s="1"/>
  <c r="F14"/>
  <c r="F12"/>
  <c r="F8"/>
  <c r="H183" i="7" l="1"/>
  <c r="I12"/>
  <c r="F216"/>
  <c r="I216"/>
  <c r="I218"/>
  <c r="I185"/>
  <c r="I59"/>
  <c r="I41" i="4"/>
  <c r="I66"/>
  <c r="I52"/>
  <c r="I25"/>
  <c r="H92"/>
  <c r="I92" s="1"/>
  <c r="I93"/>
  <c r="H30"/>
  <c r="I31"/>
  <c r="H6"/>
  <c r="I7"/>
  <c r="F41"/>
  <c r="F7"/>
  <c r="F25"/>
  <c r="F31"/>
  <c r="F66"/>
  <c r="F82"/>
  <c r="F86"/>
  <c r="H97" l="1"/>
  <c r="I85" i="7"/>
  <c r="I183"/>
  <c r="I30" i="4"/>
  <c r="I6"/>
  <c r="F6"/>
  <c r="F30"/>
  <c r="F97" l="1"/>
  <c r="H102"/>
  <c r="I97"/>
  <c r="I102" s="1"/>
  <c r="F102"/>
</calcChain>
</file>

<file path=xl/sharedStrings.xml><?xml version="1.0" encoding="utf-8"?>
<sst xmlns="http://schemas.openxmlformats.org/spreadsheetml/2006/main" count="723" uniqueCount="438">
  <si>
    <t xml:space="preserve">         EKONOMSKI KOD</t>
  </si>
  <si>
    <t>OPIS</t>
  </si>
  <si>
    <t>glavna</t>
  </si>
  <si>
    <t>pod</t>
  </si>
  <si>
    <t>analitika</t>
  </si>
  <si>
    <t>red.</t>
  </si>
  <si>
    <t>grupa</t>
  </si>
  <si>
    <t>br.</t>
  </si>
  <si>
    <t>izvršenja</t>
  </si>
  <si>
    <t xml:space="preserve"> I PRIHODI</t>
  </si>
  <si>
    <t>PRIHODI OD POREZA</t>
  </si>
  <si>
    <t>1.1.</t>
  </si>
  <si>
    <t>POREZ NA IMOVINU</t>
  </si>
  <si>
    <t>1.1.1.</t>
  </si>
  <si>
    <t>Stalni porezi na imovinu</t>
  </si>
  <si>
    <t>1.1.1.1.</t>
  </si>
  <si>
    <t>Porez na imovinu od fizičkih lica</t>
  </si>
  <si>
    <t>1.1.1.2.</t>
  </si>
  <si>
    <t>Porez na imovinu od pravnih lica</t>
  </si>
  <si>
    <t>1.1.1.3.</t>
  </si>
  <si>
    <t>Porez na imovinu za motorna vozila</t>
  </si>
  <si>
    <t>1.1.2.</t>
  </si>
  <si>
    <t>Porez na nasljeđe i poklone</t>
  </si>
  <si>
    <t>1.1.2.1.</t>
  </si>
  <si>
    <t>1.1.3.</t>
  </si>
  <si>
    <t>Porez na finansijske i kapitalne transakcije</t>
  </si>
  <si>
    <t>1.1.3.1.</t>
  </si>
  <si>
    <t>Porez na promet nekretnina  od fizičkih lica</t>
  </si>
  <si>
    <t>1.1.3.2.</t>
  </si>
  <si>
    <t>Porez na promet nekretnina od pravnih lica</t>
  </si>
  <si>
    <t>1.2.</t>
  </si>
  <si>
    <t>POREZ NA DOHODAK</t>
  </si>
  <si>
    <t>1.2.1.</t>
  </si>
  <si>
    <t>Porez na dohodak</t>
  </si>
  <si>
    <t>1.2.1.1.</t>
  </si>
  <si>
    <t>Prihodi od poreza na doh.fiz.lica od nesamostalne djelatnosti</t>
  </si>
  <si>
    <t>1.2.1.2.</t>
  </si>
  <si>
    <t>Prihodi od poreza na doh.fiz.lica od samostalne djelatnosti</t>
  </si>
  <si>
    <t>1.2.1.3.</t>
  </si>
  <si>
    <t>Prihodi od poreza na doh.fiz.lica od imov.i imov.prava</t>
  </si>
  <si>
    <t>1.2.1.4.</t>
  </si>
  <si>
    <t>Prihodi od poreza na doh.fiz.lica na dobitke od igara na sreću</t>
  </si>
  <si>
    <t>1.2.1.5.</t>
  </si>
  <si>
    <t>Prihodi od poreza na doh.od dr.samost.djelatnosti....</t>
  </si>
  <si>
    <t>1.2.1.6.</t>
  </si>
  <si>
    <t>Prihodi od poreza na doh.po konačnom obračunu</t>
  </si>
  <si>
    <t>1.3.</t>
  </si>
  <si>
    <t>PRIHODI OD INDIREKTNIH POREZA</t>
  </si>
  <si>
    <t>1.3.1.</t>
  </si>
  <si>
    <t>Prihodi od indirektnih poreza koji pripadaju Direkciji cesta</t>
  </si>
  <si>
    <t>1.3.1.1.</t>
  </si>
  <si>
    <t>1.3.2.</t>
  </si>
  <si>
    <t>Prihodi od indirektnih poreza za općine</t>
  </si>
  <si>
    <t>1.3.2.1.</t>
  </si>
  <si>
    <t>NEPOREZNI PRIHODI</t>
  </si>
  <si>
    <t>2.1.</t>
  </si>
  <si>
    <t>PRIHODI OD NEFINANSIJSKIH JAV.PREDUZ.I FIN.JAV.INSTIT.</t>
  </si>
  <si>
    <t>2.1.1.</t>
  </si>
  <si>
    <t>Prihodi od finansijske i nematerijalne imovine</t>
  </si>
  <si>
    <t>2.1.1.1.</t>
  </si>
  <si>
    <t>Prihodi od koncesije</t>
  </si>
  <si>
    <t>2.1.2.</t>
  </si>
  <si>
    <t>Prihodi od zemljišne rente i iznajmljivanja</t>
  </si>
  <si>
    <t>2.1.2.1.</t>
  </si>
  <si>
    <t>Prihodi od organizacije manifestacije "Visočko ljeto"</t>
  </si>
  <si>
    <t>2.1.2.2.</t>
  </si>
  <si>
    <t>Prihodi od iznajmljivanja poslovnih prostora</t>
  </si>
  <si>
    <t>2.1.2.3.</t>
  </si>
  <si>
    <t>Prihodi od iznajmljivanja opreme</t>
  </si>
  <si>
    <t>Prihodi od iznajmljivanja ostale imovine (instalirane infrastrukturne mreže)</t>
  </si>
  <si>
    <t>2.1.3.</t>
  </si>
  <si>
    <t>Ostali prihodi od nefin.javnih preduzeće</t>
  </si>
  <si>
    <t>2.1.3.1.</t>
  </si>
  <si>
    <t>Prihodi od učešća u dobiti JP</t>
  </si>
  <si>
    <t>2.2.</t>
  </si>
  <si>
    <t>OSTALI PRIHODI OD IMOVINE</t>
  </si>
  <si>
    <t>2.2.1.</t>
  </si>
  <si>
    <t>Ostali prihodi od finansijske i materijalne imovine</t>
  </si>
  <si>
    <t>2.2.1.1.</t>
  </si>
  <si>
    <t>Prihodi od kamata na depozite u banci</t>
  </si>
  <si>
    <t>2.2.2.</t>
  </si>
  <si>
    <t>Ostali prihodi od imovine</t>
  </si>
  <si>
    <t>2.2.2.1</t>
  </si>
  <si>
    <t xml:space="preserve">Ostali prihodi -prodaja  imovine </t>
  </si>
  <si>
    <t>2.3.</t>
  </si>
  <si>
    <t>ADMINISTRATIVNE TAKSE</t>
  </si>
  <si>
    <t>2.3.1.</t>
  </si>
  <si>
    <t>Općinske takse</t>
  </si>
  <si>
    <t>2.3.1.1.</t>
  </si>
  <si>
    <t>Općinske administrativne takse</t>
  </si>
  <si>
    <t>2.4.</t>
  </si>
  <si>
    <t>KOMUNALNE TAKSE</t>
  </si>
  <si>
    <t>2.4.1.</t>
  </si>
  <si>
    <t>Općinske komunalne takse</t>
  </si>
  <si>
    <t>2.4.1.1.</t>
  </si>
  <si>
    <t>Takse na isticanje firme</t>
  </si>
  <si>
    <t>2.5.</t>
  </si>
  <si>
    <t>OSTALE BUDŽETSKE NAKNADE</t>
  </si>
  <si>
    <t>2.5.1.</t>
  </si>
  <si>
    <t>Općinske naknade</t>
  </si>
  <si>
    <t>2.5.1.1.</t>
  </si>
  <si>
    <t>2.5.1.2.</t>
  </si>
  <si>
    <t>Naknada za uređenje građevinskog zemljišta</t>
  </si>
  <si>
    <t>2.5.1.3.</t>
  </si>
  <si>
    <t>Naknada za korišćenje građ.zemljišta i komunalna naknada</t>
  </si>
  <si>
    <t>2.5.1.4.</t>
  </si>
  <si>
    <t>Naknada po osnovu pogodnosti</t>
  </si>
  <si>
    <t>2.5.1.5.</t>
  </si>
  <si>
    <t>Naknada za postupak legalizacije objekata</t>
  </si>
  <si>
    <t>2.5.2.</t>
  </si>
  <si>
    <t>Ostale naknade</t>
  </si>
  <si>
    <t>2.5.2.1.</t>
  </si>
  <si>
    <t>Naknada za izgradnju i održavanje javnih skloništa</t>
  </si>
  <si>
    <t>2.5.3.</t>
  </si>
  <si>
    <t>Naknade za korišćenje šuma</t>
  </si>
  <si>
    <t>2.5.3.1.</t>
  </si>
  <si>
    <t>Ostali prihodi od korišćenja šuma</t>
  </si>
  <si>
    <t>2.5.4.</t>
  </si>
  <si>
    <t>Naknade za zauzimanje javnih površina</t>
  </si>
  <si>
    <t>2.5.4.1.</t>
  </si>
  <si>
    <t xml:space="preserve">Naknada za zauzimanje javnih površina </t>
  </si>
  <si>
    <t>2.5.4.2.</t>
  </si>
  <si>
    <t>Naknada  za zakup javnih površina od kafea,restorana,kioska i pijaca</t>
  </si>
  <si>
    <t>2.6.</t>
  </si>
  <si>
    <t>POSEBNE NAKNADE I TAKSE</t>
  </si>
  <si>
    <t>2.6.1.</t>
  </si>
  <si>
    <t>Posebne naknade i takse</t>
  </si>
  <si>
    <t>2.6.1.1.</t>
  </si>
  <si>
    <t>Naknade za korišćenje podataka premjera i katastra</t>
  </si>
  <si>
    <t>2.6.1.2.</t>
  </si>
  <si>
    <t>Naknada za vršenje usluga iz oblasti premjera i katastra- uknjižba</t>
  </si>
  <si>
    <t>2.6.1.3.</t>
  </si>
  <si>
    <t>Naknada po osnovu teh.pregleda i dr.komisija</t>
  </si>
  <si>
    <t>2.6.2.</t>
  </si>
  <si>
    <t>Cestovne naknade</t>
  </si>
  <si>
    <t>2.6.2.1.</t>
  </si>
  <si>
    <t>Naknade za upotrebu puteva za vozila pravnih lica</t>
  </si>
  <si>
    <t>2.6.2.2.</t>
  </si>
  <si>
    <t>Naknade za upotrebu puteva za vozila građana</t>
  </si>
  <si>
    <t>2.6.2.3.</t>
  </si>
  <si>
    <t>Naknada za korišćenje cestovnog zemljišta</t>
  </si>
  <si>
    <t>2.6.3.</t>
  </si>
  <si>
    <t>Naknada za zaštitu okoline</t>
  </si>
  <si>
    <t>2.6.3.1.</t>
  </si>
  <si>
    <t>2.6.4.</t>
  </si>
  <si>
    <t>Posebne naknade</t>
  </si>
  <si>
    <t>2.6.4.1.</t>
  </si>
  <si>
    <t>Poseb.nak.za zaštitu od prir.i dr.nesreća (osn.zbirni iznos neto pl.)</t>
  </si>
  <si>
    <t>2.6.4.2.</t>
  </si>
  <si>
    <t>Poseb.nak.za zaštitu od prir.i dr.nesreća (osn.zbirni iznos neto prim.)</t>
  </si>
  <si>
    <t>2.6.4.3.</t>
  </si>
  <si>
    <t>Naknada za vatrogasnu jedinicu iz premije osig.od požara</t>
  </si>
  <si>
    <t>2.6.4.4.</t>
  </si>
  <si>
    <t>Naknada iz funkcionalne premije osig. Od autoodgov.za vatrog.jed.</t>
  </si>
  <si>
    <t>2.7.</t>
  </si>
  <si>
    <t>PRIHODI OD PRUŽANJA JAVNIH USLUGA</t>
  </si>
  <si>
    <t>2.7.1.</t>
  </si>
  <si>
    <t>Prihodi od pružanja usluga drugima</t>
  </si>
  <si>
    <t>2.7.1.1.</t>
  </si>
  <si>
    <t>Prihodi od pružanja usluga-učešće u troškovima</t>
  </si>
  <si>
    <t>2.7.1.2.</t>
  </si>
  <si>
    <t>2.8.</t>
  </si>
  <si>
    <t>OSTALE NEPLANIRANE UPLATE</t>
  </si>
  <si>
    <t>2.8.1.</t>
  </si>
  <si>
    <t>Ostale neplanirane uplate</t>
  </si>
  <si>
    <t>2.8.1.1.</t>
  </si>
  <si>
    <t>Ostale neplanirane uplate(prihodi po ranijim propisima)</t>
  </si>
  <si>
    <t>2.9.</t>
  </si>
  <si>
    <t>NOVČANE KAZNE</t>
  </si>
  <si>
    <t>2.9.1.</t>
  </si>
  <si>
    <t>Po općinskim propisima</t>
  </si>
  <si>
    <t>2.9.1.1.</t>
  </si>
  <si>
    <t>Ostale novčane kazne</t>
  </si>
  <si>
    <t>3.</t>
  </si>
  <si>
    <t>3.1.</t>
  </si>
  <si>
    <t>OD OSTALIH NIVOA VLASTI</t>
  </si>
  <si>
    <t>3.1.1.</t>
  </si>
  <si>
    <t>3.1.1.1.</t>
  </si>
  <si>
    <t>3.1.1.2.</t>
  </si>
  <si>
    <t>Transferi iz Kantona za korisnike Centra za socijalni rad</t>
  </si>
  <si>
    <t>A</t>
  </si>
  <si>
    <t>UKUPNI PRIHODI</t>
  </si>
  <si>
    <t>B</t>
  </si>
  <si>
    <t>PRENESENA BUDŽETSKA SREDSTVA (1+2)</t>
  </si>
  <si>
    <t>sredstva od posebnih nakanada za zaštitu i spašavanje</t>
  </si>
  <si>
    <t>sredstva od naknada za izgradnju i održavanje javnih skloništa</t>
  </si>
  <si>
    <t xml:space="preserve">sredstva fonda zaštite okoline </t>
  </si>
  <si>
    <t xml:space="preserve">UKUPAN BUDŽET </t>
  </si>
  <si>
    <t>funkcija</t>
  </si>
  <si>
    <t xml:space="preserve"> I -1.OPĆINSKI  NAČELNIK</t>
  </si>
  <si>
    <t>TEKUĆI IZDACI</t>
  </si>
  <si>
    <t>Izdaci za meterijal i usluge</t>
  </si>
  <si>
    <t>.0111</t>
  </si>
  <si>
    <t>Putni troškovi</t>
  </si>
  <si>
    <t xml:space="preserve">Izdaci za ugovorene usluge </t>
  </si>
  <si>
    <t>TEKUĆA REZERVA</t>
  </si>
  <si>
    <t>UKUPNI IZDACI POTROŠAČKE JEDINICE 100111</t>
  </si>
  <si>
    <t>.0491</t>
  </si>
  <si>
    <t>Izdaci za bankarske i usluge osiguranja</t>
  </si>
  <si>
    <t>.0661</t>
  </si>
  <si>
    <t>1.1.4.</t>
  </si>
  <si>
    <t>1.1.5.</t>
  </si>
  <si>
    <t>Sufinansiranje utopljavanja objekata</t>
  </si>
  <si>
    <t>1.1.6.</t>
  </si>
  <si>
    <t>0750</t>
  </si>
  <si>
    <t>1.1.7.</t>
  </si>
  <si>
    <t>.0861</t>
  </si>
  <si>
    <t xml:space="preserve">Izdaci za održavanje manifestacije "Visočko ljeto" </t>
  </si>
  <si>
    <t>Tekući transferi</t>
  </si>
  <si>
    <t>.0761</t>
  </si>
  <si>
    <t>1.2.2.</t>
  </si>
  <si>
    <t>Transferi za veterinarsku zaštitu od zaraznih bolesti</t>
  </si>
  <si>
    <t>.0421</t>
  </si>
  <si>
    <t>1.2.3.</t>
  </si>
  <si>
    <t>Poticajna sredstva za poljoprivredu</t>
  </si>
  <si>
    <t>1.2.4.</t>
  </si>
  <si>
    <t>Podrška biznisu, privrednicima i obrtnicima</t>
  </si>
  <si>
    <t>.0112</t>
  </si>
  <si>
    <t>1.2.5.</t>
  </si>
  <si>
    <t>Povrati pogrešno i više uplaćenih sredstava</t>
  </si>
  <si>
    <t>.0331</t>
  </si>
  <si>
    <t>1.2.6.</t>
  </si>
  <si>
    <t>Sudska izvršenja</t>
  </si>
  <si>
    <t>1.2.7.</t>
  </si>
  <si>
    <t>Vansudske nagodbe</t>
  </si>
  <si>
    <t>NABAVKA STALNIH SREDSTAVA</t>
  </si>
  <si>
    <t>Projektna dokumentacija i revizija projektne dokumentacije</t>
  </si>
  <si>
    <t>.0422</t>
  </si>
  <si>
    <t>Ulaganja iz Fonda -prihodi od korišćenja šuma</t>
  </si>
  <si>
    <t>UKUPNI IZDACI POTROŠAČKE JEDINICE 100121</t>
  </si>
  <si>
    <t>.0641</t>
  </si>
  <si>
    <t>Izdaci za javnu rasvjetu</t>
  </si>
  <si>
    <t>.0511</t>
  </si>
  <si>
    <t>Izdaci za komunalne usluge (Program komunalnih djelatnosti)</t>
  </si>
  <si>
    <t>Izdaci za deponovanje otpada (RD Moščanica)</t>
  </si>
  <si>
    <t>Izdaci za prevoz na deponiju Moščanica</t>
  </si>
  <si>
    <t>.0561</t>
  </si>
  <si>
    <t xml:space="preserve">Izdaci iz Fonda zaštite okoline ZDK (Program Fonda zaštite okoline ZDK)  </t>
  </si>
  <si>
    <t>.0631</t>
  </si>
  <si>
    <t>1.1.8.</t>
  </si>
  <si>
    <t>Izdaci za održavanje (Program tekućeg održavanja)</t>
  </si>
  <si>
    <t>1.1.9.</t>
  </si>
  <si>
    <t>Izdaci za PDV</t>
  </si>
  <si>
    <t>1.1.10.</t>
  </si>
  <si>
    <t xml:space="preserve">Izdaci za usluge nadzora </t>
  </si>
  <si>
    <t>Izdaci za kamate</t>
  </si>
  <si>
    <t>.0474</t>
  </si>
  <si>
    <t>Izdaci za kamate po kreditu za infrastrukturu</t>
  </si>
  <si>
    <t>Projektna i planska dokumentacija</t>
  </si>
  <si>
    <t>Projektna dokumentacija za izgradnju skloništa</t>
  </si>
  <si>
    <t>Izdaci za otplatu kredita za infrastrukturu</t>
  </si>
  <si>
    <t>UKUPNI IZDACI POTROŠAČKE JEDINICE 100131</t>
  </si>
  <si>
    <t>.0961</t>
  </si>
  <si>
    <t>Subvencija za prevoz đaka i studenata</t>
  </si>
  <si>
    <t>Obilježavanje praznika i drugih značajnijih datuma</t>
  </si>
  <si>
    <t>.0941</t>
  </si>
  <si>
    <t>Stipendije za nadarene studente</t>
  </si>
  <si>
    <t xml:space="preserve">Pomoći pripadnicima boračkih populacija iz Budžeta ZDK </t>
  </si>
  <si>
    <t>.0951</t>
  </si>
  <si>
    <t>Jednokratne pomoći za školovanje</t>
  </si>
  <si>
    <t>Transfer za alternativni smještaj iz Budžeta ZDK</t>
  </si>
  <si>
    <t>.0811</t>
  </si>
  <si>
    <t>Projekti po javnom pozivu za NVO</t>
  </si>
  <si>
    <t>1.2.8.</t>
  </si>
  <si>
    <t>1.2.9.</t>
  </si>
  <si>
    <t>1.2.10.</t>
  </si>
  <si>
    <t>Transfer za manifestacije iz oblasti sporta i kulture</t>
  </si>
  <si>
    <t>1.2.11.</t>
  </si>
  <si>
    <t>1.2.12.</t>
  </si>
  <si>
    <t xml:space="preserve">Podrška za ostale sportske aktivnosti i takmičenja   </t>
  </si>
  <si>
    <t>1.2.13.</t>
  </si>
  <si>
    <t>Transfer za vannastavne aktivnosti</t>
  </si>
  <si>
    <t>1.2.14.</t>
  </si>
  <si>
    <t>Transfer za ustanove za djecu sa posebnim potrebama</t>
  </si>
  <si>
    <t>1.2.15.</t>
  </si>
  <si>
    <t>.0161</t>
  </si>
  <si>
    <t>1.2.16.</t>
  </si>
  <si>
    <t>Transfer za udruženja boračkih populacija</t>
  </si>
  <si>
    <t>.0831</t>
  </si>
  <si>
    <t>1.2.17.</t>
  </si>
  <si>
    <t>Subvencije za JP RTV Visoko</t>
  </si>
  <si>
    <t>1.2.18.</t>
  </si>
  <si>
    <t>.0911</t>
  </si>
  <si>
    <t>1.2.19.</t>
  </si>
  <si>
    <t>Subvencije za JU Za predškolski odgoj</t>
  </si>
  <si>
    <t>.0821</t>
  </si>
  <si>
    <t>1.2.20.</t>
  </si>
  <si>
    <t>Subvencije za JU Centar za kulturu i edukaciju</t>
  </si>
  <si>
    <t>1.2.21.</t>
  </si>
  <si>
    <t>Subvencija za JU Gradska biblioteka</t>
  </si>
  <si>
    <t>1.2.22.</t>
  </si>
  <si>
    <t>Subvencija za JU Zavičajni muzej</t>
  </si>
  <si>
    <t>1.2.23.</t>
  </si>
  <si>
    <t>1.2.24.</t>
  </si>
  <si>
    <t>1.2.25.</t>
  </si>
  <si>
    <t>Transfer za interventna djelovanja iz oblasti društvenih djelatnosti</t>
  </si>
  <si>
    <t>1.2.26.</t>
  </si>
  <si>
    <t>1.2.27.</t>
  </si>
  <si>
    <t>Transfer za spomen obilježja i mezarja</t>
  </si>
  <si>
    <t>1.2.28.</t>
  </si>
  <si>
    <t xml:space="preserve">Sufinansiranje ulaganja u podršku turizmu </t>
  </si>
  <si>
    <t>.0841</t>
  </si>
  <si>
    <t>Transfer za pomoć vjerskim zajednicama</t>
  </si>
  <si>
    <t>UKUPNI IZDACI POTROŠAČKE JEDINICE 100141</t>
  </si>
  <si>
    <t>Bruto plaće i naknade</t>
  </si>
  <si>
    <t xml:space="preserve">Bruto plaće </t>
  </si>
  <si>
    <t xml:space="preserve">Naknade uposlenim </t>
  </si>
  <si>
    <t>Doprinos poslodavca</t>
  </si>
  <si>
    <t>.0133</t>
  </si>
  <si>
    <t>Izdaci za energiju</t>
  </si>
  <si>
    <t>1.3.3.</t>
  </si>
  <si>
    <t>Izdaci za komunalne usluge</t>
  </si>
  <si>
    <t>1.3.4.</t>
  </si>
  <si>
    <t>Izdaci za materijal</t>
  </si>
  <si>
    <t>1.3.5.</t>
  </si>
  <si>
    <t>Izdaci za prevoz i gorivo</t>
  </si>
  <si>
    <t>1.3.6.</t>
  </si>
  <si>
    <t>Izdaci za održavanje</t>
  </si>
  <si>
    <t>1.3.7.</t>
  </si>
  <si>
    <t>Izdaci za usluge osiguranja</t>
  </si>
  <si>
    <t>1.3.8.</t>
  </si>
  <si>
    <t>1.3.9.</t>
  </si>
  <si>
    <t xml:space="preserve">Izdaci za naknade komisijama </t>
  </si>
  <si>
    <t>Izdaci za održavanje sistema kvaliteta</t>
  </si>
  <si>
    <t>1.4.</t>
  </si>
  <si>
    <t>1.4.1.</t>
  </si>
  <si>
    <t>Transferi mjesnim zajednicama</t>
  </si>
  <si>
    <t>1.4.2.</t>
  </si>
  <si>
    <t>Transferi mjesnim zajednicama za vangradsku javnu rasvjetu</t>
  </si>
  <si>
    <t>1.4.3.</t>
  </si>
  <si>
    <t>Transferi za interventne radove u mjesnim zajednicama</t>
  </si>
  <si>
    <t>Nabavka opreme</t>
  </si>
  <si>
    <t>Rekonstrukcija i investiciono održavanje</t>
  </si>
  <si>
    <t>UKUPNI IZDACI POTROŠAČKE JEDINICE 100151</t>
  </si>
  <si>
    <t>Izdaci za naknade članovima Izborne komisije</t>
  </si>
  <si>
    <t>Izdaci za naknade vijećnicima</t>
  </si>
  <si>
    <t>Transferi za klubove vijećnika u OV</t>
  </si>
  <si>
    <t>UKUPNI IZDACI POTROŠAČKE JEDINICE 100211</t>
  </si>
  <si>
    <t>.0321</t>
  </si>
  <si>
    <t>Nabavka materijala posebnih namjena zaštite i spašavanja</t>
  </si>
  <si>
    <t>Interventne i preventivne mjere zaštite od posljedica prirodnih nesreća</t>
  </si>
  <si>
    <t>Podrška projektu deminiranja na području općine</t>
  </si>
  <si>
    <t>Transferi za Dobrovoljnu vatrogasnu jedinicu</t>
  </si>
  <si>
    <t xml:space="preserve">Transferi za sanaciju šteta </t>
  </si>
  <si>
    <t xml:space="preserve">Nabavka opreme </t>
  </si>
  <si>
    <t>izdaci za bankarske i usluge osiguranja</t>
  </si>
  <si>
    <t>Stalna i povremena socijalna davanja iz Budžeta općine Visoko</t>
  </si>
  <si>
    <t>Socijalna davanja iz sredstava Zeničko-dobojskog kantona</t>
  </si>
  <si>
    <t>UKUPNI IZDACI</t>
  </si>
  <si>
    <t>II  SINTETIČKI PREGLED IZDATAKA</t>
  </si>
  <si>
    <t>Transferi drugim nivoima vlasti</t>
  </si>
  <si>
    <t>Transferi pojedincima</t>
  </si>
  <si>
    <t>Transferi neprofitnim organizacijama</t>
  </si>
  <si>
    <t>1.4.4.</t>
  </si>
  <si>
    <t xml:space="preserve">Transferi javnim ustanovama i preduzećima </t>
  </si>
  <si>
    <t>614500</t>
  </si>
  <si>
    <t>1.4.5.</t>
  </si>
  <si>
    <t>Transferi za poticaje poljoprivredi i subvencije privrednicima</t>
  </si>
  <si>
    <t>1.4.6.</t>
  </si>
  <si>
    <t>Sudska izvršenja i vansudske nagodbe</t>
  </si>
  <si>
    <t>1.4.7.</t>
  </si>
  <si>
    <t>Povrati više ili pogrešno uplaćenih sredstava</t>
  </si>
  <si>
    <t>1.5.</t>
  </si>
  <si>
    <t>1.5.1.</t>
  </si>
  <si>
    <t>Nabavka zemljišta</t>
  </si>
  <si>
    <t>Projektna dokumentacija, regulacioni planovi i ostala sredstva u obliku prava</t>
  </si>
  <si>
    <t>IZDACI ZA OTPLATU KREDITA ZA INFRASTRUKTURU</t>
  </si>
  <si>
    <t>UKUPNO BUDŽETSKA SREDSTVA</t>
  </si>
  <si>
    <t xml:space="preserve">Sufinansiranje takmičarskog ligaškog sporta   </t>
  </si>
  <si>
    <t xml:space="preserve">Transfer za sufinansiranje projekata međunarodnih organizacija </t>
  </si>
  <si>
    <t>Transfer za sondažna arheološka iskopavanja</t>
  </si>
  <si>
    <t>Program kapitalnih ulaganja u cestovnu infrastrukturu</t>
  </si>
  <si>
    <t>Ulaganja u infrastrukturu javne rasvjete</t>
  </si>
  <si>
    <t>Sufinansiranje za apliciranje viših nivoa vlasti, domaćih i ino.organiz. i EU fondova</t>
  </si>
  <si>
    <t>Transferi za volonterski rad u Općini</t>
  </si>
  <si>
    <t>Transferi za volonterski rad u JU i JP</t>
  </si>
  <si>
    <t>2.</t>
  </si>
  <si>
    <t>Otkup zemljišta za rješavanje imovinsko pravnih odnosa</t>
  </si>
  <si>
    <t>UKUPNI IZDACI POTROŠAČKE JEDINICE 100161</t>
  </si>
  <si>
    <t>UKUPNI IZDACI POTROŠAČKE JEDINICE 100171</t>
  </si>
  <si>
    <t>UKUPNI IZDACI POTROŠAČKE JEDINICE 100311</t>
  </si>
  <si>
    <t>II-1. PRAVOBRANILAŠTVO OPĆINE</t>
  </si>
  <si>
    <t>III-1. JAVNA USTANOVA CENTAR ZA SOCIJALNI RAD</t>
  </si>
  <si>
    <t>1.</t>
  </si>
  <si>
    <t>4.</t>
  </si>
  <si>
    <t>TEKUĆI  TRANSFERI</t>
  </si>
  <si>
    <t>Primljeni transferi od ostalih nivoa vlasti</t>
  </si>
  <si>
    <t>Oprema za prof.i dobrovoljnu VJ iz sredstava naknada za vatrogastvo</t>
  </si>
  <si>
    <t>Naknada za vatrogastvo</t>
  </si>
  <si>
    <t>Podrška projektu izrade Monografije Visoko 92-95</t>
  </si>
  <si>
    <t>Subvencije za KSC Mladost</t>
  </si>
  <si>
    <t>Zamjena postojeće javne rasvjete LED rasvjetom</t>
  </si>
  <si>
    <t>Jednokratne pomoći za porodilje</t>
  </si>
  <si>
    <t>Stipendije za nadarene učenike osnovnih i srednjih škola</t>
  </si>
  <si>
    <t>Transfer za pomoć u izgradnji OŠ Mula Mustafa Bašeskija D.Moštre</t>
  </si>
  <si>
    <t>Transfer za pomoć u adaptaciji školskih objekata na području općine</t>
  </si>
  <si>
    <t xml:space="preserve"> BUDŽET  ZA 2017.godinu   </t>
  </si>
  <si>
    <t>1.2.29.</t>
  </si>
  <si>
    <t>Transfer za udruženja koja okupljaju oboljele osobe i osobe sa invaliditetom</t>
  </si>
  <si>
    <t>I-2.SLUŽBA ZA FINANSIJE, PRIVREDU I DRUŠTVENE DJELATNOSTI</t>
  </si>
  <si>
    <t>I-3.SLUŽBA ZA LOKALNI EKONOMSKI  RAZVOJ,    KOMUNALNE POSLOVE I ZAŠTITU OKOLINE</t>
  </si>
  <si>
    <t>I-4.SLUŽBA ZA URBANIZAM, STAMBENE, GEODETSKE POSLOVE I KATASTAR NEKRETNINA</t>
  </si>
  <si>
    <t>I-5.SLUŽBA ZA OPĆU UPRAVU, INSPEKCIJSKE POSLOVE I BORAČKO-INVALIDSKU ZAŠTITU</t>
  </si>
  <si>
    <t xml:space="preserve"> I -6.SLUŽBA ZA POSLOVE OPĆINSKOG  NAČELNIKA/NAČELNICE I OPĆINSKOG VIJEĆA</t>
  </si>
  <si>
    <t>I-7.SLUŽBA CIVILNE ZAŠTITE</t>
  </si>
  <si>
    <t>Stipendije studentima Ministarstva za boračka pitanja ZDK</t>
  </si>
  <si>
    <t>Stipendije studentima Ministarstva za obrazovanje,nauku.....ZDK</t>
  </si>
  <si>
    <t>1.2.30.</t>
  </si>
  <si>
    <t>1.2.31.</t>
  </si>
  <si>
    <t>1.2.32.</t>
  </si>
  <si>
    <t>1.2.33.</t>
  </si>
  <si>
    <t xml:space="preserve">Izdaci za rad komisija (teh.pregled, proc.prom.vrij.nekretnina i legalizacija) </t>
  </si>
  <si>
    <t>1.4.8.</t>
  </si>
  <si>
    <t>1.4.9.</t>
  </si>
  <si>
    <t>PROCENAT IZVRŠENJA</t>
  </si>
  <si>
    <t>BUDŽET ZA 2017.godinu</t>
  </si>
  <si>
    <t xml:space="preserve">O P I S </t>
  </si>
  <si>
    <t>razdjel   kod potr jedinice</t>
  </si>
  <si>
    <t>red.  br.</t>
  </si>
  <si>
    <t>ekonom kod</t>
  </si>
  <si>
    <t>Izdaci za gorivo</t>
  </si>
  <si>
    <t>Izgradnja rezervoara Kula Banjer</t>
  </si>
  <si>
    <t>Subvencioniranje novih priključaka na gas za kategoriju domaćinstva</t>
  </si>
  <si>
    <t>Subvencije za JU Dom zdravlja</t>
  </si>
  <si>
    <t>Transferi za javna preduzeća</t>
  </si>
  <si>
    <t xml:space="preserve">          BOSNA  I  HERCEGOVINA</t>
  </si>
  <si>
    <t xml:space="preserve">          FEDERACIJA  BOSNE  I  HERCEGOVINE</t>
  </si>
  <si>
    <t xml:space="preserve">          ZENIČKO - DOBOJSKI  KANTON</t>
  </si>
  <si>
    <t xml:space="preserve">          OPĆINA  VISOKO</t>
  </si>
  <si>
    <t xml:space="preserve">IZVRŠENO </t>
  </si>
  <si>
    <t>Povećanje učešća u kapitalu JKP Gradska groblja</t>
  </si>
  <si>
    <t>IZVRŠENO</t>
  </si>
  <si>
    <t xml:space="preserve">                                                                           IZVJEŠTAJ O IZVRŠENJU BUDŽETA OPĆINE VISOKO </t>
  </si>
  <si>
    <t>RASHODI I IZDACI</t>
  </si>
  <si>
    <t>VIŠAK PRIHODA NAD RASHODIMA</t>
  </si>
  <si>
    <t>ZA 2017.GODINU</t>
  </si>
  <si>
    <t>IZVRŠENO U 2017.GODINI</t>
  </si>
  <si>
    <t xml:space="preserve">PRIHODI 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</si>
</sst>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0"/>
      <name val="Times New Roman"/>
      <family val="1"/>
      <charset val="238"/>
    </font>
    <font>
      <b/>
      <sz val="7"/>
      <color theme="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6">
    <xf numFmtId="0" fontId="0" fillId="0" borderId="0" xfId="0"/>
    <xf numFmtId="0" fontId="2" fillId="2" borderId="2" xfId="1" applyNumberFormat="1" applyFont="1" applyBorder="1" applyAlignment="1">
      <alignment horizontal="left"/>
    </xf>
    <xf numFmtId="0" fontId="2" fillId="2" borderId="3" xfId="1" applyNumberFormat="1" applyFont="1" applyBorder="1"/>
    <xf numFmtId="0" fontId="2" fillId="2" borderId="4" xfId="1" applyNumberFormat="1" applyFont="1" applyBorder="1" applyAlignment="1">
      <alignment horizontal="right"/>
    </xf>
    <xf numFmtId="0" fontId="3" fillId="2" borderId="4" xfId="1" applyNumberFormat="1" applyFont="1" applyBorder="1" applyAlignment="1">
      <alignment horizontal="center"/>
    </xf>
    <xf numFmtId="3" fontId="3" fillId="2" borderId="4" xfId="1" applyNumberFormat="1" applyFont="1" applyBorder="1" applyAlignment="1">
      <alignment horizontal="center"/>
    </xf>
    <xf numFmtId="0" fontId="4" fillId="0" borderId="0" xfId="0" applyNumberFormat="1" applyFont="1"/>
    <xf numFmtId="0" fontId="2" fillId="2" borderId="4" xfId="1" applyNumberFormat="1" applyFont="1" applyBorder="1"/>
    <xf numFmtId="0" fontId="2" fillId="2" borderId="5" xfId="1" applyNumberFormat="1" applyFont="1" applyBorder="1" applyAlignment="1">
      <alignment horizontal="right"/>
    </xf>
    <xf numFmtId="0" fontId="3" fillId="2" borderId="5" xfId="1" applyNumberFormat="1" applyFont="1" applyBorder="1"/>
    <xf numFmtId="3" fontId="3" fillId="2" borderId="5" xfId="1" applyNumberFormat="1" applyFont="1" applyBorder="1" applyAlignment="1">
      <alignment horizontal="center" wrapText="1"/>
    </xf>
    <xf numFmtId="3" fontId="3" fillId="2" borderId="5" xfId="1" applyNumberFormat="1" applyFont="1" applyBorder="1" applyAlignment="1">
      <alignment horizontal="center"/>
    </xf>
    <xf numFmtId="0" fontId="2" fillId="2" borderId="5" xfId="1" applyNumberFormat="1" applyFont="1" applyBorder="1"/>
    <xf numFmtId="0" fontId="3" fillId="2" borderId="6" xfId="1" applyNumberFormat="1" applyFont="1" applyBorder="1"/>
    <xf numFmtId="0" fontId="2" fillId="2" borderId="8" xfId="1" applyNumberFormat="1" applyFont="1" applyBorder="1"/>
    <xf numFmtId="3" fontId="3" fillId="2" borderId="10" xfId="1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2" borderId="9" xfId="1" applyNumberFormat="1" applyFont="1" applyBorder="1"/>
    <xf numFmtId="0" fontId="2" fillId="2" borderId="9" xfId="1" applyNumberFormat="1" applyFont="1" applyBorder="1" applyAlignment="1">
      <alignment horizontal="right"/>
    </xf>
    <xf numFmtId="0" fontId="3" fillId="2" borderId="9" xfId="1" applyNumberFormat="1" applyFont="1" applyBorder="1"/>
    <xf numFmtId="3" fontId="3" fillId="2" borderId="9" xfId="1" applyNumberFormat="1" applyFont="1" applyBorder="1"/>
    <xf numFmtId="0" fontId="6" fillId="0" borderId="0" xfId="0" applyNumberFormat="1" applyFont="1"/>
    <xf numFmtId="0" fontId="7" fillId="0" borderId="8" xfId="0" applyNumberFormat="1" applyFont="1" applyBorder="1"/>
    <xf numFmtId="0" fontId="7" fillId="0" borderId="8" xfId="0" applyNumberFormat="1" applyFont="1" applyBorder="1" applyAlignment="1">
      <alignment horizontal="right"/>
    </xf>
    <xf numFmtId="0" fontId="8" fillId="0" borderId="8" xfId="0" applyNumberFormat="1" applyFont="1" applyBorder="1"/>
    <xf numFmtId="3" fontId="8" fillId="0" borderId="8" xfId="0" applyNumberFormat="1" applyFont="1" applyBorder="1"/>
    <xf numFmtId="4" fontId="8" fillId="0" borderId="8" xfId="0" applyNumberFormat="1" applyFont="1" applyBorder="1"/>
    <xf numFmtId="0" fontId="7" fillId="0" borderId="0" xfId="0" applyFont="1"/>
    <xf numFmtId="0" fontId="9" fillId="0" borderId="10" xfId="0" applyNumberFormat="1" applyFont="1" applyBorder="1"/>
    <xf numFmtId="0" fontId="9" fillId="0" borderId="10" xfId="0" applyNumberFormat="1" applyFont="1" applyBorder="1" applyAlignment="1">
      <alignment horizontal="right"/>
    </xf>
    <xf numFmtId="0" fontId="10" fillId="0" borderId="10" xfId="0" applyNumberFormat="1" applyFont="1" applyBorder="1"/>
    <xf numFmtId="3" fontId="10" fillId="0" borderId="10" xfId="0" applyNumberFormat="1" applyFont="1" applyBorder="1"/>
    <xf numFmtId="0" fontId="9" fillId="0" borderId="0" xfId="0" applyFont="1"/>
    <xf numFmtId="3" fontId="10" fillId="0" borderId="10" xfId="0" applyNumberFormat="1" applyFont="1" applyBorder="1" applyAlignment="1">
      <alignment horizontal="right"/>
    </xf>
    <xf numFmtId="0" fontId="6" fillId="0" borderId="10" xfId="0" applyNumberFormat="1" applyFont="1" applyBorder="1"/>
    <xf numFmtId="0" fontId="6" fillId="0" borderId="10" xfId="0" applyNumberFormat="1" applyFont="1" applyBorder="1" applyAlignment="1">
      <alignment horizontal="right"/>
    </xf>
    <xf numFmtId="0" fontId="5" fillId="0" borderId="10" xfId="0" applyNumberFormat="1" applyFont="1" applyBorder="1"/>
    <xf numFmtId="3" fontId="5" fillId="0" borderId="10" xfId="0" applyNumberFormat="1" applyFont="1" applyBorder="1"/>
    <xf numFmtId="0" fontId="6" fillId="0" borderId="0" xfId="0" applyFont="1"/>
    <xf numFmtId="0" fontId="8" fillId="0" borderId="10" xfId="0" applyNumberFormat="1" applyFont="1" applyBorder="1"/>
    <xf numFmtId="0" fontId="9" fillId="0" borderId="8" xfId="0" applyNumberFormat="1" applyFont="1" applyBorder="1"/>
    <xf numFmtId="0" fontId="9" fillId="0" borderId="8" xfId="0" applyNumberFormat="1" applyFont="1" applyBorder="1" applyAlignment="1">
      <alignment horizontal="right"/>
    </xf>
    <xf numFmtId="0" fontId="10" fillId="0" borderId="8" xfId="0" applyNumberFormat="1" applyFont="1" applyBorder="1"/>
    <xf numFmtId="3" fontId="10" fillId="0" borderId="8" xfId="0" applyNumberFormat="1" applyFont="1" applyBorder="1"/>
    <xf numFmtId="0" fontId="6" fillId="0" borderId="4" xfId="0" applyNumberFormat="1" applyFont="1" applyBorder="1"/>
    <xf numFmtId="0" fontId="6" fillId="0" borderId="4" xfId="0" applyNumberFormat="1" applyFont="1" applyBorder="1" applyAlignment="1">
      <alignment horizontal="right"/>
    </xf>
    <xf numFmtId="0" fontId="5" fillId="0" borderId="4" xfId="0" applyNumberFormat="1" applyFont="1" applyBorder="1"/>
    <xf numFmtId="3" fontId="5" fillId="0" borderId="4" xfId="0" applyNumberFormat="1" applyFont="1" applyBorder="1"/>
    <xf numFmtId="0" fontId="11" fillId="0" borderId="0" xfId="0" applyFont="1"/>
    <xf numFmtId="0" fontId="6" fillId="0" borderId="0" xfId="0" applyNumberFormat="1" applyFont="1" applyBorder="1"/>
    <xf numFmtId="0" fontId="6" fillId="0" borderId="0" xfId="0" applyNumberFormat="1" applyFont="1" applyBorder="1" applyAlignment="1">
      <alignment horizontal="right"/>
    </xf>
    <xf numFmtId="0" fontId="10" fillId="0" borderId="0" xfId="0" applyNumberFormat="1" applyFont="1" applyFill="1" applyBorder="1"/>
    <xf numFmtId="3" fontId="5" fillId="0" borderId="0" xfId="0" applyNumberFormat="1" applyFont="1" applyBorder="1"/>
    <xf numFmtId="0" fontId="6" fillId="0" borderId="0" xfId="0" applyNumberFormat="1" applyFont="1" applyAlignment="1">
      <alignment horizontal="right"/>
    </xf>
    <xf numFmtId="0" fontId="5" fillId="0" borderId="0" xfId="0" applyNumberFormat="1" applyFont="1"/>
    <xf numFmtId="3" fontId="5" fillId="0" borderId="0" xfId="0" applyNumberFormat="1" applyFont="1"/>
    <xf numFmtId="0" fontId="12" fillId="0" borderId="0" xfId="0" applyNumberFormat="1" applyFont="1"/>
    <xf numFmtId="0" fontId="12" fillId="0" borderId="0" xfId="0" applyNumberFormat="1" applyFont="1" applyAlignment="1">
      <alignment horizontal="right"/>
    </xf>
    <xf numFmtId="0" fontId="13" fillId="0" borderId="0" xfId="0" applyNumberFormat="1" applyFont="1"/>
    <xf numFmtId="3" fontId="13" fillId="0" borderId="0" xfId="0" applyNumberFormat="1" applyFont="1"/>
    <xf numFmtId="0" fontId="15" fillId="0" borderId="0" xfId="0" applyNumberFormat="1" applyFont="1"/>
    <xf numFmtId="0" fontId="15" fillId="0" borderId="0" xfId="0" applyNumberFormat="1" applyFont="1" applyAlignment="1">
      <alignment horizontal="right"/>
    </xf>
    <xf numFmtId="3" fontId="14" fillId="0" borderId="0" xfId="0" applyNumberFormat="1" applyFont="1"/>
    <xf numFmtId="0" fontId="14" fillId="0" borderId="0" xfId="0" applyFont="1"/>
    <xf numFmtId="0" fontId="16" fillId="0" borderId="0" xfId="0" applyFont="1"/>
    <xf numFmtId="0" fontId="2" fillId="2" borderId="10" xfId="1" applyNumberFormat="1" applyFont="1" applyBorder="1" applyAlignment="1">
      <alignment horizontal="center"/>
    </xf>
    <xf numFmtId="0" fontId="3" fillId="2" borderId="10" xfId="1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2" fillId="2" borderId="10" xfId="1" applyNumberFormat="1" applyFont="1" applyBorder="1"/>
    <xf numFmtId="0" fontId="2" fillId="2" borderId="11" xfId="1" applyNumberFormat="1" applyFont="1" applyBorder="1"/>
    <xf numFmtId="0" fontId="2" fillId="2" borderId="11" xfId="1" applyNumberFormat="1" applyFont="1" applyBorder="1" applyAlignment="1">
      <alignment horizontal="right"/>
    </xf>
    <xf numFmtId="3" fontId="3" fillId="2" borderId="11" xfId="1" applyNumberFormat="1" applyFont="1" applyBorder="1"/>
    <xf numFmtId="3" fontId="10" fillId="0" borderId="4" xfId="0" applyNumberFormat="1" applyFont="1" applyBorder="1"/>
    <xf numFmtId="0" fontId="13" fillId="0" borderId="0" xfId="0" applyFont="1"/>
    <xf numFmtId="0" fontId="12" fillId="0" borderId="0" xfId="0" applyFont="1"/>
    <xf numFmtId="3" fontId="17" fillId="0" borderId="0" xfId="0" applyNumberFormat="1" applyFont="1"/>
    <xf numFmtId="3" fontId="2" fillId="2" borderId="5" xfId="1" applyNumberFormat="1" applyFont="1" applyBorder="1" applyAlignment="1">
      <alignment horizontal="center" wrapText="1"/>
    </xf>
    <xf numFmtId="3" fontId="3" fillId="2" borderId="5" xfId="1" applyNumberFormat="1" applyFont="1" applyBorder="1" applyAlignment="1">
      <alignment horizontal="center" vertical="center" wrapText="1"/>
    </xf>
    <xf numFmtId="4" fontId="3" fillId="2" borderId="4" xfId="1" applyNumberFormat="1" applyFont="1" applyBorder="1" applyAlignment="1">
      <alignment horizontal="center"/>
    </xf>
    <xf numFmtId="4" fontId="3" fillId="2" borderId="5" xfId="1" applyNumberFormat="1" applyFont="1" applyBorder="1" applyAlignment="1">
      <alignment horizontal="center"/>
    </xf>
    <xf numFmtId="4" fontId="3" fillId="2" borderId="9" xfId="1" applyNumberFormat="1" applyFont="1" applyBorder="1"/>
    <xf numFmtId="4" fontId="10" fillId="0" borderId="10" xfId="0" applyNumberFormat="1" applyFont="1" applyBorder="1"/>
    <xf numFmtId="4" fontId="10" fillId="0" borderId="10" xfId="0" applyNumberFormat="1" applyFont="1" applyBorder="1" applyAlignment="1">
      <alignment horizontal="right"/>
    </xf>
    <xf numFmtId="4" fontId="5" fillId="0" borderId="10" xfId="0" applyNumberFormat="1" applyFont="1" applyBorder="1"/>
    <xf numFmtId="4" fontId="10" fillId="0" borderId="8" xfId="0" applyNumberFormat="1" applyFont="1" applyBorder="1"/>
    <xf numFmtId="4" fontId="5" fillId="0" borderId="4" xfId="0" applyNumberFormat="1" applyFont="1" applyBorder="1"/>
    <xf numFmtId="4" fontId="5" fillId="0" borderId="0" xfId="0" applyNumberFormat="1" applyFont="1" applyBorder="1"/>
    <xf numFmtId="4" fontId="5" fillId="0" borderId="0" xfId="0" applyNumberFormat="1" applyFont="1"/>
    <xf numFmtId="4" fontId="13" fillId="0" borderId="0" xfId="0" applyNumberFormat="1" applyFont="1"/>
    <xf numFmtId="4" fontId="2" fillId="2" borderId="5" xfId="1" applyNumberFormat="1" applyFont="1" applyBorder="1" applyAlignment="1">
      <alignment horizontal="center" wrapText="1"/>
    </xf>
    <xf numFmtId="0" fontId="18" fillId="2" borderId="5" xfId="1" applyNumberFormat="1" applyFont="1" applyBorder="1" applyAlignment="1">
      <alignment wrapText="1"/>
    </xf>
    <xf numFmtId="3" fontId="18" fillId="2" borderId="5" xfId="1" applyNumberFormat="1" applyFont="1" applyBorder="1" applyAlignment="1">
      <alignment horizontal="center" wrapText="1"/>
    </xf>
    <xf numFmtId="3" fontId="2" fillId="2" borderId="5" xfId="1" applyNumberFormat="1" applyFont="1" applyBorder="1" applyAlignment="1">
      <alignment horizontal="center"/>
    </xf>
    <xf numFmtId="0" fontId="2" fillId="2" borderId="5" xfId="1" applyNumberFormat="1" applyFont="1" applyBorder="1" applyAlignment="1">
      <alignment horizontal="center"/>
    </xf>
    <xf numFmtId="0" fontId="7" fillId="0" borderId="10" xfId="0" applyNumberFormat="1" applyFont="1" applyBorder="1"/>
    <xf numFmtId="0" fontId="2" fillId="2" borderId="9" xfId="1" applyNumberFormat="1" applyFont="1" applyBorder="1" applyAlignment="1"/>
    <xf numFmtId="0" fontId="2" fillId="2" borderId="9" xfId="1" applyNumberFormat="1" applyFont="1" applyBorder="1" applyAlignment="1">
      <alignment wrapText="1"/>
    </xf>
    <xf numFmtId="0" fontId="6" fillId="0" borderId="10" xfId="0" applyNumberFormat="1" applyFont="1" applyBorder="1" applyAlignment="1">
      <alignment horizontal="left"/>
    </xf>
    <xf numFmtId="4" fontId="14" fillId="0" borderId="0" xfId="0" applyNumberFormat="1" applyFont="1"/>
    <xf numFmtId="4" fontId="3" fillId="2" borderId="11" xfId="1" applyNumberFormat="1" applyFont="1" applyBorder="1"/>
    <xf numFmtId="4" fontId="10" fillId="0" borderId="4" xfId="0" applyNumberFormat="1" applyFont="1" applyBorder="1"/>
    <xf numFmtId="4" fontId="17" fillId="0" borderId="0" xfId="0" applyNumberFormat="1" applyFont="1"/>
    <xf numFmtId="0" fontId="2" fillId="2" borderId="7" xfId="1" applyNumberFormat="1" applyFont="1" applyBorder="1" applyAlignment="1">
      <alignment horizontal="center" wrapText="1"/>
    </xf>
    <xf numFmtId="0" fontId="19" fillId="2" borderId="5" xfId="1" applyNumberFormat="1" applyFont="1" applyBorder="1" applyAlignment="1">
      <alignment wrapText="1"/>
    </xf>
    <xf numFmtId="0" fontId="19" fillId="2" borderId="5" xfId="1" applyNumberFormat="1" applyFont="1" applyBorder="1" applyAlignment="1">
      <alignment horizontal="center" wrapText="1"/>
    </xf>
    <xf numFmtId="0" fontId="20" fillId="0" borderId="0" xfId="0" applyFont="1"/>
    <xf numFmtId="0" fontId="20" fillId="0" borderId="0" xfId="0" applyFont="1" applyAlignment="1">
      <alignment horizontal="right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 applyAlignment="1">
      <alignment vertical="center"/>
    </xf>
    <xf numFmtId="3" fontId="21" fillId="0" borderId="10" xfId="0" applyNumberFormat="1" applyFont="1" applyBorder="1" applyAlignment="1">
      <alignment vertical="center"/>
    </xf>
    <xf numFmtId="4" fontId="21" fillId="0" borderId="10" xfId="0" applyNumberFormat="1" applyFont="1" applyBorder="1" applyAlignment="1">
      <alignment vertical="center"/>
    </xf>
    <xf numFmtId="3" fontId="21" fillId="0" borderId="0" xfId="0" applyNumberFormat="1" applyFont="1" applyBorder="1" applyAlignment="1">
      <alignment vertical="center"/>
    </xf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zoomScale="150" zoomScaleNormal="150" workbookViewId="0">
      <selection activeCell="A5" sqref="A5"/>
    </sheetView>
  </sheetViews>
  <sheetFormatPr defaultRowHeight="15"/>
  <cols>
    <col min="1" max="1" width="35.28515625" customWidth="1"/>
    <col min="2" max="2" width="22" customWidth="1"/>
    <col min="3" max="3" width="22.28515625" customWidth="1"/>
    <col min="4" max="4" width="24.42578125" customWidth="1"/>
    <col min="256" max="256" width="6.140625" customWidth="1"/>
    <col min="257" max="257" width="34" customWidth="1"/>
    <col min="258" max="258" width="23.140625" customWidth="1"/>
    <col min="259" max="260" width="24.42578125" customWidth="1"/>
    <col min="512" max="512" width="6.140625" customWidth="1"/>
    <col min="513" max="513" width="34" customWidth="1"/>
    <col min="514" max="514" width="23.140625" customWidth="1"/>
    <col min="515" max="516" width="24.42578125" customWidth="1"/>
    <col min="768" max="768" width="6.140625" customWidth="1"/>
    <col min="769" max="769" width="34" customWidth="1"/>
    <col min="770" max="770" width="23.140625" customWidth="1"/>
    <col min="771" max="772" width="24.42578125" customWidth="1"/>
    <col min="1024" max="1024" width="6.140625" customWidth="1"/>
    <col min="1025" max="1025" width="34" customWidth="1"/>
    <col min="1026" max="1026" width="23.140625" customWidth="1"/>
    <col min="1027" max="1028" width="24.42578125" customWidth="1"/>
    <col min="1280" max="1280" width="6.140625" customWidth="1"/>
    <col min="1281" max="1281" width="34" customWidth="1"/>
    <col min="1282" max="1282" width="23.140625" customWidth="1"/>
    <col min="1283" max="1284" width="24.42578125" customWidth="1"/>
    <col min="1536" max="1536" width="6.140625" customWidth="1"/>
    <col min="1537" max="1537" width="34" customWidth="1"/>
    <col min="1538" max="1538" width="23.140625" customWidth="1"/>
    <col min="1539" max="1540" width="24.42578125" customWidth="1"/>
    <col min="1792" max="1792" width="6.140625" customWidth="1"/>
    <col min="1793" max="1793" width="34" customWidth="1"/>
    <col min="1794" max="1794" width="23.140625" customWidth="1"/>
    <col min="1795" max="1796" width="24.42578125" customWidth="1"/>
    <col min="2048" max="2048" width="6.140625" customWidth="1"/>
    <col min="2049" max="2049" width="34" customWidth="1"/>
    <col min="2050" max="2050" width="23.140625" customWidth="1"/>
    <col min="2051" max="2052" width="24.42578125" customWidth="1"/>
    <col min="2304" max="2304" width="6.140625" customWidth="1"/>
    <col min="2305" max="2305" width="34" customWidth="1"/>
    <col min="2306" max="2306" width="23.140625" customWidth="1"/>
    <col min="2307" max="2308" width="24.42578125" customWidth="1"/>
    <col min="2560" max="2560" width="6.140625" customWidth="1"/>
    <col min="2561" max="2561" width="34" customWidth="1"/>
    <col min="2562" max="2562" width="23.140625" customWidth="1"/>
    <col min="2563" max="2564" width="24.42578125" customWidth="1"/>
    <col min="2816" max="2816" width="6.140625" customWidth="1"/>
    <col min="2817" max="2817" width="34" customWidth="1"/>
    <col min="2818" max="2818" width="23.140625" customWidth="1"/>
    <col min="2819" max="2820" width="24.42578125" customWidth="1"/>
    <col min="3072" max="3072" width="6.140625" customWidth="1"/>
    <col min="3073" max="3073" width="34" customWidth="1"/>
    <col min="3074" max="3074" width="23.140625" customWidth="1"/>
    <col min="3075" max="3076" width="24.42578125" customWidth="1"/>
    <col min="3328" max="3328" width="6.140625" customWidth="1"/>
    <col min="3329" max="3329" width="34" customWidth="1"/>
    <col min="3330" max="3330" width="23.140625" customWidth="1"/>
    <col min="3331" max="3332" width="24.42578125" customWidth="1"/>
    <col min="3584" max="3584" width="6.140625" customWidth="1"/>
    <col min="3585" max="3585" width="34" customWidth="1"/>
    <col min="3586" max="3586" width="23.140625" customWidth="1"/>
    <col min="3587" max="3588" width="24.42578125" customWidth="1"/>
    <col min="3840" max="3840" width="6.140625" customWidth="1"/>
    <col min="3841" max="3841" width="34" customWidth="1"/>
    <col min="3842" max="3842" width="23.140625" customWidth="1"/>
    <col min="3843" max="3844" width="24.42578125" customWidth="1"/>
    <col min="4096" max="4096" width="6.140625" customWidth="1"/>
    <col min="4097" max="4097" width="34" customWidth="1"/>
    <col min="4098" max="4098" width="23.140625" customWidth="1"/>
    <col min="4099" max="4100" width="24.42578125" customWidth="1"/>
    <col min="4352" max="4352" width="6.140625" customWidth="1"/>
    <col min="4353" max="4353" width="34" customWidth="1"/>
    <col min="4354" max="4354" width="23.140625" customWidth="1"/>
    <col min="4355" max="4356" width="24.42578125" customWidth="1"/>
    <col min="4608" max="4608" width="6.140625" customWidth="1"/>
    <col min="4609" max="4609" width="34" customWidth="1"/>
    <col min="4610" max="4610" width="23.140625" customWidth="1"/>
    <col min="4611" max="4612" width="24.42578125" customWidth="1"/>
    <col min="4864" max="4864" width="6.140625" customWidth="1"/>
    <col min="4865" max="4865" width="34" customWidth="1"/>
    <col min="4866" max="4866" width="23.140625" customWidth="1"/>
    <col min="4867" max="4868" width="24.42578125" customWidth="1"/>
    <col min="5120" max="5120" width="6.140625" customWidth="1"/>
    <col min="5121" max="5121" width="34" customWidth="1"/>
    <col min="5122" max="5122" width="23.140625" customWidth="1"/>
    <col min="5123" max="5124" width="24.42578125" customWidth="1"/>
    <col min="5376" max="5376" width="6.140625" customWidth="1"/>
    <col min="5377" max="5377" width="34" customWidth="1"/>
    <col min="5378" max="5378" width="23.140625" customWidth="1"/>
    <col min="5379" max="5380" width="24.42578125" customWidth="1"/>
    <col min="5632" max="5632" width="6.140625" customWidth="1"/>
    <col min="5633" max="5633" width="34" customWidth="1"/>
    <col min="5634" max="5634" width="23.140625" customWidth="1"/>
    <col min="5635" max="5636" width="24.42578125" customWidth="1"/>
    <col min="5888" max="5888" width="6.140625" customWidth="1"/>
    <col min="5889" max="5889" width="34" customWidth="1"/>
    <col min="5890" max="5890" width="23.140625" customWidth="1"/>
    <col min="5891" max="5892" width="24.42578125" customWidth="1"/>
    <col min="6144" max="6144" width="6.140625" customWidth="1"/>
    <col min="6145" max="6145" width="34" customWidth="1"/>
    <col min="6146" max="6146" width="23.140625" customWidth="1"/>
    <col min="6147" max="6148" width="24.42578125" customWidth="1"/>
    <col min="6400" max="6400" width="6.140625" customWidth="1"/>
    <col min="6401" max="6401" width="34" customWidth="1"/>
    <col min="6402" max="6402" width="23.140625" customWidth="1"/>
    <col min="6403" max="6404" width="24.42578125" customWidth="1"/>
    <col min="6656" max="6656" width="6.140625" customWidth="1"/>
    <col min="6657" max="6657" width="34" customWidth="1"/>
    <col min="6658" max="6658" width="23.140625" customWidth="1"/>
    <col min="6659" max="6660" width="24.42578125" customWidth="1"/>
    <col min="6912" max="6912" width="6.140625" customWidth="1"/>
    <col min="6913" max="6913" width="34" customWidth="1"/>
    <col min="6914" max="6914" width="23.140625" customWidth="1"/>
    <col min="6915" max="6916" width="24.42578125" customWidth="1"/>
    <col min="7168" max="7168" width="6.140625" customWidth="1"/>
    <col min="7169" max="7169" width="34" customWidth="1"/>
    <col min="7170" max="7170" width="23.140625" customWidth="1"/>
    <col min="7171" max="7172" width="24.42578125" customWidth="1"/>
    <col min="7424" max="7424" width="6.140625" customWidth="1"/>
    <col min="7425" max="7425" width="34" customWidth="1"/>
    <col min="7426" max="7426" width="23.140625" customWidth="1"/>
    <col min="7427" max="7428" width="24.42578125" customWidth="1"/>
    <col min="7680" max="7680" width="6.140625" customWidth="1"/>
    <col min="7681" max="7681" width="34" customWidth="1"/>
    <col min="7682" max="7682" width="23.140625" customWidth="1"/>
    <col min="7683" max="7684" width="24.42578125" customWidth="1"/>
    <col min="7936" max="7936" width="6.140625" customWidth="1"/>
    <col min="7937" max="7937" width="34" customWidth="1"/>
    <col min="7938" max="7938" width="23.140625" customWidth="1"/>
    <col min="7939" max="7940" width="24.42578125" customWidth="1"/>
    <col min="8192" max="8192" width="6.140625" customWidth="1"/>
    <col min="8193" max="8193" width="34" customWidth="1"/>
    <col min="8194" max="8194" width="23.140625" customWidth="1"/>
    <col min="8195" max="8196" width="24.42578125" customWidth="1"/>
    <col min="8448" max="8448" width="6.140625" customWidth="1"/>
    <col min="8449" max="8449" width="34" customWidth="1"/>
    <col min="8450" max="8450" width="23.140625" customWidth="1"/>
    <col min="8451" max="8452" width="24.42578125" customWidth="1"/>
    <col min="8704" max="8704" width="6.140625" customWidth="1"/>
    <col min="8705" max="8705" width="34" customWidth="1"/>
    <col min="8706" max="8706" width="23.140625" customWidth="1"/>
    <col min="8707" max="8708" width="24.42578125" customWidth="1"/>
    <col min="8960" max="8960" width="6.140625" customWidth="1"/>
    <col min="8961" max="8961" width="34" customWidth="1"/>
    <col min="8962" max="8962" width="23.140625" customWidth="1"/>
    <col min="8963" max="8964" width="24.42578125" customWidth="1"/>
    <col min="9216" max="9216" width="6.140625" customWidth="1"/>
    <col min="9217" max="9217" width="34" customWidth="1"/>
    <col min="9218" max="9218" width="23.140625" customWidth="1"/>
    <col min="9219" max="9220" width="24.42578125" customWidth="1"/>
    <col min="9472" max="9472" width="6.140625" customWidth="1"/>
    <col min="9473" max="9473" width="34" customWidth="1"/>
    <col min="9474" max="9474" width="23.140625" customWidth="1"/>
    <col min="9475" max="9476" width="24.42578125" customWidth="1"/>
    <col min="9728" max="9728" width="6.140625" customWidth="1"/>
    <col min="9729" max="9729" width="34" customWidth="1"/>
    <col min="9730" max="9730" width="23.140625" customWidth="1"/>
    <col min="9731" max="9732" width="24.42578125" customWidth="1"/>
    <col min="9984" max="9984" width="6.140625" customWidth="1"/>
    <col min="9985" max="9985" width="34" customWidth="1"/>
    <col min="9986" max="9986" width="23.140625" customWidth="1"/>
    <col min="9987" max="9988" width="24.42578125" customWidth="1"/>
    <col min="10240" max="10240" width="6.140625" customWidth="1"/>
    <col min="10241" max="10241" width="34" customWidth="1"/>
    <col min="10242" max="10242" width="23.140625" customWidth="1"/>
    <col min="10243" max="10244" width="24.42578125" customWidth="1"/>
    <col min="10496" max="10496" width="6.140625" customWidth="1"/>
    <col min="10497" max="10497" width="34" customWidth="1"/>
    <col min="10498" max="10498" width="23.140625" customWidth="1"/>
    <col min="10499" max="10500" width="24.42578125" customWidth="1"/>
    <col min="10752" max="10752" width="6.140625" customWidth="1"/>
    <col min="10753" max="10753" width="34" customWidth="1"/>
    <col min="10754" max="10754" width="23.140625" customWidth="1"/>
    <col min="10755" max="10756" width="24.42578125" customWidth="1"/>
    <col min="11008" max="11008" width="6.140625" customWidth="1"/>
    <col min="11009" max="11009" width="34" customWidth="1"/>
    <col min="11010" max="11010" width="23.140625" customWidth="1"/>
    <col min="11011" max="11012" width="24.42578125" customWidth="1"/>
    <col min="11264" max="11264" width="6.140625" customWidth="1"/>
    <col min="11265" max="11265" width="34" customWidth="1"/>
    <col min="11266" max="11266" width="23.140625" customWidth="1"/>
    <col min="11267" max="11268" width="24.42578125" customWidth="1"/>
    <col min="11520" max="11520" width="6.140625" customWidth="1"/>
    <col min="11521" max="11521" width="34" customWidth="1"/>
    <col min="11522" max="11522" width="23.140625" customWidth="1"/>
    <col min="11523" max="11524" width="24.42578125" customWidth="1"/>
    <col min="11776" max="11776" width="6.140625" customWidth="1"/>
    <col min="11777" max="11777" width="34" customWidth="1"/>
    <col min="11778" max="11778" width="23.140625" customWidth="1"/>
    <col min="11779" max="11780" width="24.42578125" customWidth="1"/>
    <col min="12032" max="12032" width="6.140625" customWidth="1"/>
    <col min="12033" max="12033" width="34" customWidth="1"/>
    <col min="12034" max="12034" width="23.140625" customWidth="1"/>
    <col min="12035" max="12036" width="24.42578125" customWidth="1"/>
    <col min="12288" max="12288" width="6.140625" customWidth="1"/>
    <col min="12289" max="12289" width="34" customWidth="1"/>
    <col min="12290" max="12290" width="23.140625" customWidth="1"/>
    <col min="12291" max="12292" width="24.42578125" customWidth="1"/>
    <col min="12544" max="12544" width="6.140625" customWidth="1"/>
    <col min="12545" max="12545" width="34" customWidth="1"/>
    <col min="12546" max="12546" width="23.140625" customWidth="1"/>
    <col min="12547" max="12548" width="24.42578125" customWidth="1"/>
    <col min="12800" max="12800" width="6.140625" customWidth="1"/>
    <col min="12801" max="12801" width="34" customWidth="1"/>
    <col min="12802" max="12802" width="23.140625" customWidth="1"/>
    <col min="12803" max="12804" width="24.42578125" customWidth="1"/>
    <col min="13056" max="13056" width="6.140625" customWidth="1"/>
    <col min="13057" max="13057" width="34" customWidth="1"/>
    <col min="13058" max="13058" width="23.140625" customWidth="1"/>
    <col min="13059" max="13060" width="24.42578125" customWidth="1"/>
    <col min="13312" max="13312" width="6.140625" customWidth="1"/>
    <col min="13313" max="13313" width="34" customWidth="1"/>
    <col min="13314" max="13314" width="23.140625" customWidth="1"/>
    <col min="13315" max="13316" width="24.42578125" customWidth="1"/>
    <col min="13568" max="13568" width="6.140625" customWidth="1"/>
    <col min="13569" max="13569" width="34" customWidth="1"/>
    <col min="13570" max="13570" width="23.140625" customWidth="1"/>
    <col min="13571" max="13572" width="24.42578125" customWidth="1"/>
    <col min="13824" max="13824" width="6.140625" customWidth="1"/>
    <col min="13825" max="13825" width="34" customWidth="1"/>
    <col min="13826" max="13826" width="23.140625" customWidth="1"/>
    <col min="13827" max="13828" width="24.42578125" customWidth="1"/>
    <col min="14080" max="14080" width="6.140625" customWidth="1"/>
    <col min="14081" max="14081" width="34" customWidth="1"/>
    <col min="14082" max="14082" width="23.140625" customWidth="1"/>
    <col min="14083" max="14084" width="24.42578125" customWidth="1"/>
    <col min="14336" max="14336" width="6.140625" customWidth="1"/>
    <col min="14337" max="14337" width="34" customWidth="1"/>
    <col min="14338" max="14338" width="23.140625" customWidth="1"/>
    <col min="14339" max="14340" width="24.42578125" customWidth="1"/>
    <col min="14592" max="14592" width="6.140625" customWidth="1"/>
    <col min="14593" max="14593" width="34" customWidth="1"/>
    <col min="14594" max="14594" width="23.140625" customWidth="1"/>
    <col min="14595" max="14596" width="24.42578125" customWidth="1"/>
    <col min="14848" max="14848" width="6.140625" customWidth="1"/>
    <col min="14849" max="14849" width="34" customWidth="1"/>
    <col min="14850" max="14850" width="23.140625" customWidth="1"/>
    <col min="14851" max="14852" width="24.42578125" customWidth="1"/>
    <col min="15104" max="15104" width="6.140625" customWidth="1"/>
    <col min="15105" max="15105" width="34" customWidth="1"/>
    <col min="15106" max="15106" width="23.140625" customWidth="1"/>
    <col min="15107" max="15108" width="24.42578125" customWidth="1"/>
    <col min="15360" max="15360" width="6.140625" customWidth="1"/>
    <col min="15361" max="15361" width="34" customWidth="1"/>
    <col min="15362" max="15362" width="23.140625" customWidth="1"/>
    <col min="15363" max="15364" width="24.42578125" customWidth="1"/>
    <col min="15616" max="15616" width="6.140625" customWidth="1"/>
    <col min="15617" max="15617" width="34" customWidth="1"/>
    <col min="15618" max="15618" width="23.140625" customWidth="1"/>
    <col min="15619" max="15620" width="24.42578125" customWidth="1"/>
    <col min="15872" max="15872" width="6.140625" customWidth="1"/>
    <col min="15873" max="15873" width="34" customWidth="1"/>
    <col min="15874" max="15874" width="23.140625" customWidth="1"/>
    <col min="15875" max="15876" width="24.42578125" customWidth="1"/>
    <col min="16128" max="16128" width="6.140625" customWidth="1"/>
    <col min="16129" max="16129" width="34" customWidth="1"/>
    <col min="16130" max="16130" width="23.140625" customWidth="1"/>
    <col min="16131" max="16132" width="24.42578125" customWidth="1"/>
  </cols>
  <sheetData>
    <row r="1" spans="1:4">
      <c r="C1" s="111"/>
      <c r="D1" s="110"/>
    </row>
    <row r="2" spans="1:4" s="112" customFormat="1" ht="15.75">
      <c r="A2" s="112" t="s">
        <v>425</v>
      </c>
    </row>
    <row r="3" spans="1:4" s="112" customFormat="1" ht="15.75">
      <c r="A3" s="112" t="s">
        <v>426</v>
      </c>
    </row>
    <row r="4" spans="1:4" s="112" customFormat="1" ht="15.75">
      <c r="A4" s="112" t="s">
        <v>427</v>
      </c>
    </row>
    <row r="5" spans="1:4" s="112" customFormat="1" ht="15.75">
      <c r="A5" s="112" t="s">
        <v>428</v>
      </c>
    </row>
    <row r="6" spans="1:4" s="112" customFormat="1" ht="15.75"/>
    <row r="7" spans="1:4" s="112" customFormat="1" ht="15.75"/>
    <row r="8" spans="1:4" s="112" customFormat="1" ht="15.75"/>
    <row r="9" spans="1:4" s="112" customFormat="1" ht="15.75"/>
    <row r="10" spans="1:4" s="112" customFormat="1" ht="15.75"/>
    <row r="11" spans="1:4" s="112" customFormat="1" ht="15.75"/>
    <row r="12" spans="1:4" s="112" customFormat="1" ht="15.75"/>
    <row r="13" spans="1:4" s="112" customFormat="1" ht="15.75"/>
    <row r="14" spans="1:4" s="112" customFormat="1" ht="15.75"/>
    <row r="15" spans="1:4" s="113" customFormat="1" ht="21">
      <c r="A15" s="114" t="s">
        <v>432</v>
      </c>
    </row>
    <row r="16" spans="1:4" s="113" customFormat="1" ht="21">
      <c r="A16" s="114"/>
      <c r="B16" s="113" t="s">
        <v>435</v>
      </c>
    </row>
    <row r="17" spans="1:4" s="115" customFormat="1" ht="15.75">
      <c r="A17" s="116"/>
    </row>
    <row r="18" spans="1:4" s="121" customFormat="1" ht="39.75" customHeight="1">
      <c r="A18" s="118" t="s">
        <v>1</v>
      </c>
      <c r="B18" s="119" t="s">
        <v>415</v>
      </c>
      <c r="C18" s="119" t="s">
        <v>436</v>
      </c>
      <c r="D18" s="120"/>
    </row>
    <row r="19" spans="1:4" s="121" customFormat="1" ht="50.25" customHeight="1">
      <c r="A19" s="117" t="s">
        <v>437</v>
      </c>
      <c r="B19" s="123">
        <v>15240000</v>
      </c>
      <c r="C19" s="124">
        <v>13452344.51</v>
      </c>
      <c r="D19" s="125"/>
    </row>
    <row r="20" spans="1:4" s="121" customFormat="1" ht="45" customHeight="1">
      <c r="A20" s="122" t="s">
        <v>433</v>
      </c>
      <c r="B20" s="123">
        <v>15240000</v>
      </c>
      <c r="C20" s="124">
        <v>12931502.130000001</v>
      </c>
      <c r="D20" s="125"/>
    </row>
    <row r="21" spans="1:4" s="121" customFormat="1" ht="47.25" customHeight="1">
      <c r="A21" s="122" t="s">
        <v>434</v>
      </c>
      <c r="B21" s="123">
        <f>SUM(B19-B20)</f>
        <v>0</v>
      </c>
      <c r="C21" s="124">
        <f>SUM(C19-C20)</f>
        <v>520842.37999999896</v>
      </c>
      <c r="D21" s="125"/>
    </row>
    <row r="22" spans="1:4" s="121" customFormat="1" ht="15.75"/>
    <row r="23" spans="1:4" s="121" customFormat="1" ht="15.75"/>
    <row r="24" spans="1:4" s="112" customFormat="1" ht="15.75"/>
    <row r="25" spans="1:4" s="112" customFormat="1" ht="15.75"/>
    <row r="32" spans="1:4">
      <c r="A32">
        <v>1</v>
      </c>
    </row>
  </sheetData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4"/>
  <sheetViews>
    <sheetView tabSelected="1" zoomScale="120" zoomScaleNormal="120" workbookViewId="0">
      <selection activeCell="E7" sqref="E7"/>
    </sheetView>
  </sheetViews>
  <sheetFormatPr defaultRowHeight="15"/>
  <cols>
    <col min="1" max="1" width="6.85546875" style="56" customWidth="1"/>
    <col min="2" max="2" width="6.7109375" style="56" customWidth="1"/>
    <col min="3" max="3" width="7.85546875" style="56" customWidth="1"/>
    <col min="4" max="4" width="6.5703125" style="57" customWidth="1"/>
    <col min="5" max="5" width="58.85546875" style="58" customWidth="1"/>
    <col min="6" max="6" width="13.85546875" style="59" hidden="1" customWidth="1"/>
    <col min="7" max="7" width="13.85546875" style="59" customWidth="1"/>
    <col min="8" max="8" width="13.85546875" style="93" customWidth="1"/>
    <col min="9" max="9" width="10.5703125" style="93" customWidth="1"/>
    <col min="250" max="250" width="6.85546875" customWidth="1"/>
    <col min="251" max="251" width="6.7109375" customWidth="1"/>
    <col min="252" max="252" width="7.85546875" customWidth="1"/>
    <col min="253" max="253" width="6.5703125" customWidth="1"/>
    <col min="254" max="254" width="59.85546875" customWidth="1"/>
    <col min="255" max="255" width="12.28515625" customWidth="1"/>
    <col min="256" max="256" width="10.85546875" customWidth="1"/>
    <col min="257" max="257" width="12" customWidth="1"/>
    <col min="258" max="258" width="10.140625" customWidth="1"/>
    <col min="506" max="506" width="6.85546875" customWidth="1"/>
    <col min="507" max="507" width="6.7109375" customWidth="1"/>
    <col min="508" max="508" width="7.85546875" customWidth="1"/>
    <col min="509" max="509" width="6.5703125" customWidth="1"/>
    <col min="510" max="510" width="59.85546875" customWidth="1"/>
    <col min="511" max="511" width="12.28515625" customWidth="1"/>
    <col min="512" max="512" width="10.85546875" customWidth="1"/>
    <col min="513" max="513" width="12" customWidth="1"/>
    <col min="514" max="514" width="10.140625" customWidth="1"/>
    <col min="762" max="762" width="6.85546875" customWidth="1"/>
    <col min="763" max="763" width="6.7109375" customWidth="1"/>
    <col min="764" max="764" width="7.85546875" customWidth="1"/>
    <col min="765" max="765" width="6.5703125" customWidth="1"/>
    <col min="766" max="766" width="59.85546875" customWidth="1"/>
    <col min="767" max="767" width="12.28515625" customWidth="1"/>
    <col min="768" max="768" width="10.85546875" customWidth="1"/>
    <col min="769" max="769" width="12" customWidth="1"/>
    <col min="770" max="770" width="10.140625" customWidth="1"/>
    <col min="1018" max="1018" width="6.85546875" customWidth="1"/>
    <col min="1019" max="1019" width="6.7109375" customWidth="1"/>
    <col min="1020" max="1020" width="7.85546875" customWidth="1"/>
    <col min="1021" max="1021" width="6.5703125" customWidth="1"/>
    <col min="1022" max="1022" width="59.85546875" customWidth="1"/>
    <col min="1023" max="1023" width="12.28515625" customWidth="1"/>
    <col min="1024" max="1024" width="10.85546875" customWidth="1"/>
    <col min="1025" max="1025" width="12" customWidth="1"/>
    <col min="1026" max="1026" width="10.140625" customWidth="1"/>
    <col min="1274" max="1274" width="6.85546875" customWidth="1"/>
    <col min="1275" max="1275" width="6.7109375" customWidth="1"/>
    <col min="1276" max="1276" width="7.85546875" customWidth="1"/>
    <col min="1277" max="1277" width="6.5703125" customWidth="1"/>
    <col min="1278" max="1278" width="59.85546875" customWidth="1"/>
    <col min="1279" max="1279" width="12.28515625" customWidth="1"/>
    <col min="1280" max="1280" width="10.85546875" customWidth="1"/>
    <col min="1281" max="1281" width="12" customWidth="1"/>
    <col min="1282" max="1282" width="10.140625" customWidth="1"/>
    <col min="1530" max="1530" width="6.85546875" customWidth="1"/>
    <col min="1531" max="1531" width="6.7109375" customWidth="1"/>
    <col min="1532" max="1532" width="7.85546875" customWidth="1"/>
    <col min="1533" max="1533" width="6.5703125" customWidth="1"/>
    <col min="1534" max="1534" width="59.85546875" customWidth="1"/>
    <col min="1535" max="1535" width="12.28515625" customWidth="1"/>
    <col min="1536" max="1536" width="10.85546875" customWidth="1"/>
    <col min="1537" max="1537" width="12" customWidth="1"/>
    <col min="1538" max="1538" width="10.140625" customWidth="1"/>
    <col min="1786" max="1786" width="6.85546875" customWidth="1"/>
    <col min="1787" max="1787" width="6.7109375" customWidth="1"/>
    <col min="1788" max="1788" width="7.85546875" customWidth="1"/>
    <col min="1789" max="1789" width="6.5703125" customWidth="1"/>
    <col min="1790" max="1790" width="59.85546875" customWidth="1"/>
    <col min="1791" max="1791" width="12.28515625" customWidth="1"/>
    <col min="1792" max="1792" width="10.85546875" customWidth="1"/>
    <col min="1793" max="1793" width="12" customWidth="1"/>
    <col min="1794" max="1794" width="10.140625" customWidth="1"/>
    <col min="2042" max="2042" width="6.85546875" customWidth="1"/>
    <col min="2043" max="2043" width="6.7109375" customWidth="1"/>
    <col min="2044" max="2044" width="7.85546875" customWidth="1"/>
    <col min="2045" max="2045" width="6.5703125" customWidth="1"/>
    <col min="2046" max="2046" width="59.85546875" customWidth="1"/>
    <col min="2047" max="2047" width="12.28515625" customWidth="1"/>
    <col min="2048" max="2048" width="10.85546875" customWidth="1"/>
    <col min="2049" max="2049" width="12" customWidth="1"/>
    <col min="2050" max="2050" width="10.140625" customWidth="1"/>
    <col min="2298" max="2298" width="6.85546875" customWidth="1"/>
    <col min="2299" max="2299" width="6.7109375" customWidth="1"/>
    <col min="2300" max="2300" width="7.85546875" customWidth="1"/>
    <col min="2301" max="2301" width="6.5703125" customWidth="1"/>
    <col min="2302" max="2302" width="59.85546875" customWidth="1"/>
    <col min="2303" max="2303" width="12.28515625" customWidth="1"/>
    <col min="2304" max="2304" width="10.85546875" customWidth="1"/>
    <col min="2305" max="2305" width="12" customWidth="1"/>
    <col min="2306" max="2306" width="10.140625" customWidth="1"/>
    <col min="2554" max="2554" width="6.85546875" customWidth="1"/>
    <col min="2555" max="2555" width="6.7109375" customWidth="1"/>
    <col min="2556" max="2556" width="7.85546875" customWidth="1"/>
    <col min="2557" max="2557" width="6.5703125" customWidth="1"/>
    <col min="2558" max="2558" width="59.85546875" customWidth="1"/>
    <col min="2559" max="2559" width="12.28515625" customWidth="1"/>
    <col min="2560" max="2560" width="10.85546875" customWidth="1"/>
    <col min="2561" max="2561" width="12" customWidth="1"/>
    <col min="2562" max="2562" width="10.140625" customWidth="1"/>
    <col min="2810" max="2810" width="6.85546875" customWidth="1"/>
    <col min="2811" max="2811" width="6.7109375" customWidth="1"/>
    <col min="2812" max="2812" width="7.85546875" customWidth="1"/>
    <col min="2813" max="2813" width="6.5703125" customWidth="1"/>
    <col min="2814" max="2814" width="59.85546875" customWidth="1"/>
    <col min="2815" max="2815" width="12.28515625" customWidth="1"/>
    <col min="2816" max="2816" width="10.85546875" customWidth="1"/>
    <col min="2817" max="2817" width="12" customWidth="1"/>
    <col min="2818" max="2818" width="10.140625" customWidth="1"/>
    <col min="3066" max="3066" width="6.85546875" customWidth="1"/>
    <col min="3067" max="3067" width="6.7109375" customWidth="1"/>
    <col min="3068" max="3068" width="7.85546875" customWidth="1"/>
    <col min="3069" max="3069" width="6.5703125" customWidth="1"/>
    <col min="3070" max="3070" width="59.85546875" customWidth="1"/>
    <col min="3071" max="3071" width="12.28515625" customWidth="1"/>
    <col min="3072" max="3072" width="10.85546875" customWidth="1"/>
    <col min="3073" max="3073" width="12" customWidth="1"/>
    <col min="3074" max="3074" width="10.140625" customWidth="1"/>
    <col min="3322" max="3322" width="6.85546875" customWidth="1"/>
    <col min="3323" max="3323" width="6.7109375" customWidth="1"/>
    <col min="3324" max="3324" width="7.85546875" customWidth="1"/>
    <col min="3325" max="3325" width="6.5703125" customWidth="1"/>
    <col min="3326" max="3326" width="59.85546875" customWidth="1"/>
    <col min="3327" max="3327" width="12.28515625" customWidth="1"/>
    <col min="3328" max="3328" width="10.85546875" customWidth="1"/>
    <col min="3329" max="3329" width="12" customWidth="1"/>
    <col min="3330" max="3330" width="10.140625" customWidth="1"/>
    <col min="3578" max="3578" width="6.85546875" customWidth="1"/>
    <col min="3579" max="3579" width="6.7109375" customWidth="1"/>
    <col min="3580" max="3580" width="7.85546875" customWidth="1"/>
    <col min="3581" max="3581" width="6.5703125" customWidth="1"/>
    <col min="3582" max="3582" width="59.85546875" customWidth="1"/>
    <col min="3583" max="3583" width="12.28515625" customWidth="1"/>
    <col min="3584" max="3584" width="10.85546875" customWidth="1"/>
    <col min="3585" max="3585" width="12" customWidth="1"/>
    <col min="3586" max="3586" width="10.140625" customWidth="1"/>
    <col min="3834" max="3834" width="6.85546875" customWidth="1"/>
    <col min="3835" max="3835" width="6.7109375" customWidth="1"/>
    <col min="3836" max="3836" width="7.85546875" customWidth="1"/>
    <col min="3837" max="3837" width="6.5703125" customWidth="1"/>
    <col min="3838" max="3838" width="59.85546875" customWidth="1"/>
    <col min="3839" max="3839" width="12.28515625" customWidth="1"/>
    <col min="3840" max="3840" width="10.85546875" customWidth="1"/>
    <col min="3841" max="3841" width="12" customWidth="1"/>
    <col min="3842" max="3842" width="10.140625" customWidth="1"/>
    <col min="4090" max="4090" width="6.85546875" customWidth="1"/>
    <col min="4091" max="4091" width="6.7109375" customWidth="1"/>
    <col min="4092" max="4092" width="7.85546875" customWidth="1"/>
    <col min="4093" max="4093" width="6.5703125" customWidth="1"/>
    <col min="4094" max="4094" width="59.85546875" customWidth="1"/>
    <col min="4095" max="4095" width="12.28515625" customWidth="1"/>
    <col min="4096" max="4096" width="10.85546875" customWidth="1"/>
    <col min="4097" max="4097" width="12" customWidth="1"/>
    <col min="4098" max="4098" width="10.140625" customWidth="1"/>
    <col min="4346" max="4346" width="6.85546875" customWidth="1"/>
    <col min="4347" max="4347" width="6.7109375" customWidth="1"/>
    <col min="4348" max="4348" width="7.85546875" customWidth="1"/>
    <col min="4349" max="4349" width="6.5703125" customWidth="1"/>
    <col min="4350" max="4350" width="59.85546875" customWidth="1"/>
    <col min="4351" max="4351" width="12.28515625" customWidth="1"/>
    <col min="4352" max="4352" width="10.85546875" customWidth="1"/>
    <col min="4353" max="4353" width="12" customWidth="1"/>
    <col min="4354" max="4354" width="10.140625" customWidth="1"/>
    <col min="4602" max="4602" width="6.85546875" customWidth="1"/>
    <col min="4603" max="4603" width="6.7109375" customWidth="1"/>
    <col min="4604" max="4604" width="7.85546875" customWidth="1"/>
    <col min="4605" max="4605" width="6.5703125" customWidth="1"/>
    <col min="4606" max="4606" width="59.85546875" customWidth="1"/>
    <col min="4607" max="4607" width="12.28515625" customWidth="1"/>
    <col min="4608" max="4608" width="10.85546875" customWidth="1"/>
    <col min="4609" max="4609" width="12" customWidth="1"/>
    <col min="4610" max="4610" width="10.140625" customWidth="1"/>
    <col min="4858" max="4858" width="6.85546875" customWidth="1"/>
    <col min="4859" max="4859" width="6.7109375" customWidth="1"/>
    <col min="4860" max="4860" width="7.85546875" customWidth="1"/>
    <col min="4861" max="4861" width="6.5703125" customWidth="1"/>
    <col min="4862" max="4862" width="59.85546875" customWidth="1"/>
    <col min="4863" max="4863" width="12.28515625" customWidth="1"/>
    <col min="4864" max="4864" width="10.85546875" customWidth="1"/>
    <col min="4865" max="4865" width="12" customWidth="1"/>
    <col min="4866" max="4866" width="10.140625" customWidth="1"/>
    <col min="5114" max="5114" width="6.85546875" customWidth="1"/>
    <col min="5115" max="5115" width="6.7109375" customWidth="1"/>
    <col min="5116" max="5116" width="7.85546875" customWidth="1"/>
    <col min="5117" max="5117" width="6.5703125" customWidth="1"/>
    <col min="5118" max="5118" width="59.85546875" customWidth="1"/>
    <col min="5119" max="5119" width="12.28515625" customWidth="1"/>
    <col min="5120" max="5120" width="10.85546875" customWidth="1"/>
    <col min="5121" max="5121" width="12" customWidth="1"/>
    <col min="5122" max="5122" width="10.140625" customWidth="1"/>
    <col min="5370" max="5370" width="6.85546875" customWidth="1"/>
    <col min="5371" max="5371" width="6.7109375" customWidth="1"/>
    <col min="5372" max="5372" width="7.85546875" customWidth="1"/>
    <col min="5373" max="5373" width="6.5703125" customWidth="1"/>
    <col min="5374" max="5374" width="59.85546875" customWidth="1"/>
    <col min="5375" max="5375" width="12.28515625" customWidth="1"/>
    <col min="5376" max="5376" width="10.85546875" customWidth="1"/>
    <col min="5377" max="5377" width="12" customWidth="1"/>
    <col min="5378" max="5378" width="10.140625" customWidth="1"/>
    <col min="5626" max="5626" width="6.85546875" customWidth="1"/>
    <col min="5627" max="5627" width="6.7109375" customWidth="1"/>
    <col min="5628" max="5628" width="7.85546875" customWidth="1"/>
    <col min="5629" max="5629" width="6.5703125" customWidth="1"/>
    <col min="5630" max="5630" width="59.85546875" customWidth="1"/>
    <col min="5631" max="5631" width="12.28515625" customWidth="1"/>
    <col min="5632" max="5632" width="10.85546875" customWidth="1"/>
    <col min="5633" max="5633" width="12" customWidth="1"/>
    <col min="5634" max="5634" width="10.140625" customWidth="1"/>
    <col min="5882" max="5882" width="6.85546875" customWidth="1"/>
    <col min="5883" max="5883" width="6.7109375" customWidth="1"/>
    <col min="5884" max="5884" width="7.85546875" customWidth="1"/>
    <col min="5885" max="5885" width="6.5703125" customWidth="1"/>
    <col min="5886" max="5886" width="59.85546875" customWidth="1"/>
    <col min="5887" max="5887" width="12.28515625" customWidth="1"/>
    <col min="5888" max="5888" width="10.85546875" customWidth="1"/>
    <col min="5889" max="5889" width="12" customWidth="1"/>
    <col min="5890" max="5890" width="10.140625" customWidth="1"/>
    <col min="6138" max="6138" width="6.85546875" customWidth="1"/>
    <col min="6139" max="6139" width="6.7109375" customWidth="1"/>
    <col min="6140" max="6140" width="7.85546875" customWidth="1"/>
    <col min="6141" max="6141" width="6.5703125" customWidth="1"/>
    <col min="6142" max="6142" width="59.85546875" customWidth="1"/>
    <col min="6143" max="6143" width="12.28515625" customWidth="1"/>
    <col min="6144" max="6144" width="10.85546875" customWidth="1"/>
    <col min="6145" max="6145" width="12" customWidth="1"/>
    <col min="6146" max="6146" width="10.140625" customWidth="1"/>
    <col min="6394" max="6394" width="6.85546875" customWidth="1"/>
    <col min="6395" max="6395" width="6.7109375" customWidth="1"/>
    <col min="6396" max="6396" width="7.85546875" customWidth="1"/>
    <col min="6397" max="6397" width="6.5703125" customWidth="1"/>
    <col min="6398" max="6398" width="59.85546875" customWidth="1"/>
    <col min="6399" max="6399" width="12.28515625" customWidth="1"/>
    <col min="6400" max="6400" width="10.85546875" customWidth="1"/>
    <col min="6401" max="6401" width="12" customWidth="1"/>
    <col min="6402" max="6402" width="10.140625" customWidth="1"/>
    <col min="6650" max="6650" width="6.85546875" customWidth="1"/>
    <col min="6651" max="6651" width="6.7109375" customWidth="1"/>
    <col min="6652" max="6652" width="7.85546875" customWidth="1"/>
    <col min="6653" max="6653" width="6.5703125" customWidth="1"/>
    <col min="6654" max="6654" width="59.85546875" customWidth="1"/>
    <col min="6655" max="6655" width="12.28515625" customWidth="1"/>
    <col min="6656" max="6656" width="10.85546875" customWidth="1"/>
    <col min="6657" max="6657" width="12" customWidth="1"/>
    <col min="6658" max="6658" width="10.140625" customWidth="1"/>
    <col min="6906" max="6906" width="6.85546875" customWidth="1"/>
    <col min="6907" max="6907" width="6.7109375" customWidth="1"/>
    <col min="6908" max="6908" width="7.85546875" customWidth="1"/>
    <col min="6909" max="6909" width="6.5703125" customWidth="1"/>
    <col min="6910" max="6910" width="59.85546875" customWidth="1"/>
    <col min="6911" max="6911" width="12.28515625" customWidth="1"/>
    <col min="6912" max="6912" width="10.85546875" customWidth="1"/>
    <col min="6913" max="6913" width="12" customWidth="1"/>
    <col min="6914" max="6914" width="10.140625" customWidth="1"/>
    <col min="7162" max="7162" width="6.85546875" customWidth="1"/>
    <col min="7163" max="7163" width="6.7109375" customWidth="1"/>
    <col min="7164" max="7164" width="7.85546875" customWidth="1"/>
    <col min="7165" max="7165" width="6.5703125" customWidth="1"/>
    <col min="7166" max="7166" width="59.85546875" customWidth="1"/>
    <col min="7167" max="7167" width="12.28515625" customWidth="1"/>
    <col min="7168" max="7168" width="10.85546875" customWidth="1"/>
    <col min="7169" max="7169" width="12" customWidth="1"/>
    <col min="7170" max="7170" width="10.140625" customWidth="1"/>
    <col min="7418" max="7418" width="6.85546875" customWidth="1"/>
    <col min="7419" max="7419" width="6.7109375" customWidth="1"/>
    <col min="7420" max="7420" width="7.85546875" customWidth="1"/>
    <col min="7421" max="7421" width="6.5703125" customWidth="1"/>
    <col min="7422" max="7422" width="59.85546875" customWidth="1"/>
    <col min="7423" max="7423" width="12.28515625" customWidth="1"/>
    <col min="7424" max="7424" width="10.85546875" customWidth="1"/>
    <col min="7425" max="7425" width="12" customWidth="1"/>
    <col min="7426" max="7426" width="10.140625" customWidth="1"/>
    <col min="7674" max="7674" width="6.85546875" customWidth="1"/>
    <col min="7675" max="7675" width="6.7109375" customWidth="1"/>
    <col min="7676" max="7676" width="7.85546875" customWidth="1"/>
    <col min="7677" max="7677" width="6.5703125" customWidth="1"/>
    <col min="7678" max="7678" width="59.85546875" customWidth="1"/>
    <col min="7679" max="7679" width="12.28515625" customWidth="1"/>
    <col min="7680" max="7680" width="10.85546875" customWidth="1"/>
    <col min="7681" max="7681" width="12" customWidth="1"/>
    <col min="7682" max="7682" width="10.140625" customWidth="1"/>
    <col min="7930" max="7930" width="6.85546875" customWidth="1"/>
    <col min="7931" max="7931" width="6.7109375" customWidth="1"/>
    <col min="7932" max="7932" width="7.85546875" customWidth="1"/>
    <col min="7933" max="7933" width="6.5703125" customWidth="1"/>
    <col min="7934" max="7934" width="59.85546875" customWidth="1"/>
    <col min="7935" max="7935" width="12.28515625" customWidth="1"/>
    <col min="7936" max="7936" width="10.85546875" customWidth="1"/>
    <col min="7937" max="7937" width="12" customWidth="1"/>
    <col min="7938" max="7938" width="10.140625" customWidth="1"/>
    <col min="8186" max="8186" width="6.85546875" customWidth="1"/>
    <col min="8187" max="8187" width="6.7109375" customWidth="1"/>
    <col min="8188" max="8188" width="7.85546875" customWidth="1"/>
    <col min="8189" max="8189" width="6.5703125" customWidth="1"/>
    <col min="8190" max="8190" width="59.85546875" customWidth="1"/>
    <col min="8191" max="8191" width="12.28515625" customWidth="1"/>
    <col min="8192" max="8192" width="10.85546875" customWidth="1"/>
    <col min="8193" max="8193" width="12" customWidth="1"/>
    <col min="8194" max="8194" width="10.140625" customWidth="1"/>
    <col min="8442" max="8442" width="6.85546875" customWidth="1"/>
    <col min="8443" max="8443" width="6.7109375" customWidth="1"/>
    <col min="8444" max="8444" width="7.85546875" customWidth="1"/>
    <col min="8445" max="8445" width="6.5703125" customWidth="1"/>
    <col min="8446" max="8446" width="59.85546875" customWidth="1"/>
    <col min="8447" max="8447" width="12.28515625" customWidth="1"/>
    <col min="8448" max="8448" width="10.85546875" customWidth="1"/>
    <col min="8449" max="8449" width="12" customWidth="1"/>
    <col min="8450" max="8450" width="10.140625" customWidth="1"/>
    <col min="8698" max="8698" width="6.85546875" customWidth="1"/>
    <col min="8699" max="8699" width="6.7109375" customWidth="1"/>
    <col min="8700" max="8700" width="7.85546875" customWidth="1"/>
    <col min="8701" max="8701" width="6.5703125" customWidth="1"/>
    <col min="8702" max="8702" width="59.85546875" customWidth="1"/>
    <col min="8703" max="8703" width="12.28515625" customWidth="1"/>
    <col min="8704" max="8704" width="10.85546875" customWidth="1"/>
    <col min="8705" max="8705" width="12" customWidth="1"/>
    <col min="8706" max="8706" width="10.140625" customWidth="1"/>
    <col min="8954" max="8954" width="6.85546875" customWidth="1"/>
    <col min="8955" max="8955" width="6.7109375" customWidth="1"/>
    <col min="8956" max="8956" width="7.85546875" customWidth="1"/>
    <col min="8957" max="8957" width="6.5703125" customWidth="1"/>
    <col min="8958" max="8958" width="59.85546875" customWidth="1"/>
    <col min="8959" max="8959" width="12.28515625" customWidth="1"/>
    <col min="8960" max="8960" width="10.85546875" customWidth="1"/>
    <col min="8961" max="8961" width="12" customWidth="1"/>
    <col min="8962" max="8962" width="10.140625" customWidth="1"/>
    <col min="9210" max="9210" width="6.85546875" customWidth="1"/>
    <col min="9211" max="9211" width="6.7109375" customWidth="1"/>
    <col min="9212" max="9212" width="7.85546875" customWidth="1"/>
    <col min="9213" max="9213" width="6.5703125" customWidth="1"/>
    <col min="9214" max="9214" width="59.85546875" customWidth="1"/>
    <col min="9215" max="9215" width="12.28515625" customWidth="1"/>
    <col min="9216" max="9216" width="10.85546875" customWidth="1"/>
    <col min="9217" max="9217" width="12" customWidth="1"/>
    <col min="9218" max="9218" width="10.140625" customWidth="1"/>
    <col min="9466" max="9466" width="6.85546875" customWidth="1"/>
    <col min="9467" max="9467" width="6.7109375" customWidth="1"/>
    <col min="9468" max="9468" width="7.85546875" customWidth="1"/>
    <col min="9469" max="9469" width="6.5703125" customWidth="1"/>
    <col min="9470" max="9470" width="59.85546875" customWidth="1"/>
    <col min="9471" max="9471" width="12.28515625" customWidth="1"/>
    <col min="9472" max="9472" width="10.85546875" customWidth="1"/>
    <col min="9473" max="9473" width="12" customWidth="1"/>
    <col min="9474" max="9474" width="10.140625" customWidth="1"/>
    <col min="9722" max="9722" width="6.85546875" customWidth="1"/>
    <col min="9723" max="9723" width="6.7109375" customWidth="1"/>
    <col min="9724" max="9724" width="7.85546875" customWidth="1"/>
    <col min="9725" max="9725" width="6.5703125" customWidth="1"/>
    <col min="9726" max="9726" width="59.85546875" customWidth="1"/>
    <col min="9727" max="9727" width="12.28515625" customWidth="1"/>
    <col min="9728" max="9728" width="10.85546875" customWidth="1"/>
    <col min="9729" max="9729" width="12" customWidth="1"/>
    <col min="9730" max="9730" width="10.140625" customWidth="1"/>
    <col min="9978" max="9978" width="6.85546875" customWidth="1"/>
    <col min="9979" max="9979" width="6.7109375" customWidth="1"/>
    <col min="9980" max="9980" width="7.85546875" customWidth="1"/>
    <col min="9981" max="9981" width="6.5703125" customWidth="1"/>
    <col min="9982" max="9982" width="59.85546875" customWidth="1"/>
    <col min="9983" max="9983" width="12.28515625" customWidth="1"/>
    <col min="9984" max="9984" width="10.85546875" customWidth="1"/>
    <col min="9985" max="9985" width="12" customWidth="1"/>
    <col min="9986" max="9986" width="10.140625" customWidth="1"/>
    <col min="10234" max="10234" width="6.85546875" customWidth="1"/>
    <col min="10235" max="10235" width="6.7109375" customWidth="1"/>
    <col min="10236" max="10236" width="7.85546875" customWidth="1"/>
    <col min="10237" max="10237" width="6.5703125" customWidth="1"/>
    <col min="10238" max="10238" width="59.85546875" customWidth="1"/>
    <col min="10239" max="10239" width="12.28515625" customWidth="1"/>
    <col min="10240" max="10240" width="10.85546875" customWidth="1"/>
    <col min="10241" max="10241" width="12" customWidth="1"/>
    <col min="10242" max="10242" width="10.140625" customWidth="1"/>
    <col min="10490" max="10490" width="6.85546875" customWidth="1"/>
    <col min="10491" max="10491" width="6.7109375" customWidth="1"/>
    <col min="10492" max="10492" width="7.85546875" customWidth="1"/>
    <col min="10493" max="10493" width="6.5703125" customWidth="1"/>
    <col min="10494" max="10494" width="59.85546875" customWidth="1"/>
    <col min="10495" max="10495" width="12.28515625" customWidth="1"/>
    <col min="10496" max="10496" width="10.85546875" customWidth="1"/>
    <col min="10497" max="10497" width="12" customWidth="1"/>
    <col min="10498" max="10498" width="10.140625" customWidth="1"/>
    <col min="10746" max="10746" width="6.85546875" customWidth="1"/>
    <col min="10747" max="10747" width="6.7109375" customWidth="1"/>
    <col min="10748" max="10748" width="7.85546875" customWidth="1"/>
    <col min="10749" max="10749" width="6.5703125" customWidth="1"/>
    <col min="10750" max="10750" width="59.85546875" customWidth="1"/>
    <col min="10751" max="10751" width="12.28515625" customWidth="1"/>
    <col min="10752" max="10752" width="10.85546875" customWidth="1"/>
    <col min="10753" max="10753" width="12" customWidth="1"/>
    <col min="10754" max="10754" width="10.140625" customWidth="1"/>
    <col min="11002" max="11002" width="6.85546875" customWidth="1"/>
    <col min="11003" max="11003" width="6.7109375" customWidth="1"/>
    <col min="11004" max="11004" width="7.85546875" customWidth="1"/>
    <col min="11005" max="11005" width="6.5703125" customWidth="1"/>
    <col min="11006" max="11006" width="59.85546875" customWidth="1"/>
    <col min="11007" max="11007" width="12.28515625" customWidth="1"/>
    <col min="11008" max="11008" width="10.85546875" customWidth="1"/>
    <col min="11009" max="11009" width="12" customWidth="1"/>
    <col min="11010" max="11010" width="10.140625" customWidth="1"/>
    <col min="11258" max="11258" width="6.85546875" customWidth="1"/>
    <col min="11259" max="11259" width="6.7109375" customWidth="1"/>
    <col min="11260" max="11260" width="7.85546875" customWidth="1"/>
    <col min="11261" max="11261" width="6.5703125" customWidth="1"/>
    <col min="11262" max="11262" width="59.85546875" customWidth="1"/>
    <col min="11263" max="11263" width="12.28515625" customWidth="1"/>
    <col min="11264" max="11264" width="10.85546875" customWidth="1"/>
    <col min="11265" max="11265" width="12" customWidth="1"/>
    <col min="11266" max="11266" width="10.140625" customWidth="1"/>
    <col min="11514" max="11514" width="6.85546875" customWidth="1"/>
    <col min="11515" max="11515" width="6.7109375" customWidth="1"/>
    <col min="11516" max="11516" width="7.85546875" customWidth="1"/>
    <col min="11517" max="11517" width="6.5703125" customWidth="1"/>
    <col min="11518" max="11518" width="59.85546875" customWidth="1"/>
    <col min="11519" max="11519" width="12.28515625" customWidth="1"/>
    <col min="11520" max="11520" width="10.85546875" customWidth="1"/>
    <col min="11521" max="11521" width="12" customWidth="1"/>
    <col min="11522" max="11522" width="10.140625" customWidth="1"/>
    <col min="11770" max="11770" width="6.85546875" customWidth="1"/>
    <col min="11771" max="11771" width="6.7109375" customWidth="1"/>
    <col min="11772" max="11772" width="7.85546875" customWidth="1"/>
    <col min="11773" max="11773" width="6.5703125" customWidth="1"/>
    <col min="11774" max="11774" width="59.85546875" customWidth="1"/>
    <col min="11775" max="11775" width="12.28515625" customWidth="1"/>
    <col min="11776" max="11776" width="10.85546875" customWidth="1"/>
    <col min="11777" max="11777" width="12" customWidth="1"/>
    <col min="11778" max="11778" width="10.140625" customWidth="1"/>
    <col min="12026" max="12026" width="6.85546875" customWidth="1"/>
    <col min="12027" max="12027" width="6.7109375" customWidth="1"/>
    <col min="12028" max="12028" width="7.85546875" customWidth="1"/>
    <col min="12029" max="12029" width="6.5703125" customWidth="1"/>
    <col min="12030" max="12030" width="59.85546875" customWidth="1"/>
    <col min="12031" max="12031" width="12.28515625" customWidth="1"/>
    <col min="12032" max="12032" width="10.85546875" customWidth="1"/>
    <col min="12033" max="12033" width="12" customWidth="1"/>
    <col min="12034" max="12034" width="10.140625" customWidth="1"/>
    <col min="12282" max="12282" width="6.85546875" customWidth="1"/>
    <col min="12283" max="12283" width="6.7109375" customWidth="1"/>
    <col min="12284" max="12284" width="7.85546875" customWidth="1"/>
    <col min="12285" max="12285" width="6.5703125" customWidth="1"/>
    <col min="12286" max="12286" width="59.85546875" customWidth="1"/>
    <col min="12287" max="12287" width="12.28515625" customWidth="1"/>
    <col min="12288" max="12288" width="10.85546875" customWidth="1"/>
    <col min="12289" max="12289" width="12" customWidth="1"/>
    <col min="12290" max="12290" width="10.140625" customWidth="1"/>
    <col min="12538" max="12538" width="6.85546875" customWidth="1"/>
    <col min="12539" max="12539" width="6.7109375" customWidth="1"/>
    <col min="12540" max="12540" width="7.85546875" customWidth="1"/>
    <col min="12541" max="12541" width="6.5703125" customWidth="1"/>
    <col min="12542" max="12542" width="59.85546875" customWidth="1"/>
    <col min="12543" max="12543" width="12.28515625" customWidth="1"/>
    <col min="12544" max="12544" width="10.85546875" customWidth="1"/>
    <col min="12545" max="12545" width="12" customWidth="1"/>
    <col min="12546" max="12546" width="10.140625" customWidth="1"/>
    <col min="12794" max="12794" width="6.85546875" customWidth="1"/>
    <col min="12795" max="12795" width="6.7109375" customWidth="1"/>
    <col min="12796" max="12796" width="7.85546875" customWidth="1"/>
    <col min="12797" max="12797" width="6.5703125" customWidth="1"/>
    <col min="12798" max="12798" width="59.85546875" customWidth="1"/>
    <col min="12799" max="12799" width="12.28515625" customWidth="1"/>
    <col min="12800" max="12800" width="10.85546875" customWidth="1"/>
    <col min="12801" max="12801" width="12" customWidth="1"/>
    <col min="12802" max="12802" width="10.140625" customWidth="1"/>
    <col min="13050" max="13050" width="6.85546875" customWidth="1"/>
    <col min="13051" max="13051" width="6.7109375" customWidth="1"/>
    <col min="13052" max="13052" width="7.85546875" customWidth="1"/>
    <col min="13053" max="13053" width="6.5703125" customWidth="1"/>
    <col min="13054" max="13054" width="59.85546875" customWidth="1"/>
    <col min="13055" max="13055" width="12.28515625" customWidth="1"/>
    <col min="13056" max="13056" width="10.85546875" customWidth="1"/>
    <col min="13057" max="13057" width="12" customWidth="1"/>
    <col min="13058" max="13058" width="10.140625" customWidth="1"/>
    <col min="13306" max="13306" width="6.85546875" customWidth="1"/>
    <col min="13307" max="13307" width="6.7109375" customWidth="1"/>
    <col min="13308" max="13308" width="7.85546875" customWidth="1"/>
    <col min="13309" max="13309" width="6.5703125" customWidth="1"/>
    <col min="13310" max="13310" width="59.85546875" customWidth="1"/>
    <col min="13311" max="13311" width="12.28515625" customWidth="1"/>
    <col min="13312" max="13312" width="10.85546875" customWidth="1"/>
    <col min="13313" max="13313" width="12" customWidth="1"/>
    <col min="13314" max="13314" width="10.140625" customWidth="1"/>
    <col min="13562" max="13562" width="6.85546875" customWidth="1"/>
    <col min="13563" max="13563" width="6.7109375" customWidth="1"/>
    <col min="13564" max="13564" width="7.85546875" customWidth="1"/>
    <col min="13565" max="13565" width="6.5703125" customWidth="1"/>
    <col min="13566" max="13566" width="59.85546875" customWidth="1"/>
    <col min="13567" max="13567" width="12.28515625" customWidth="1"/>
    <col min="13568" max="13568" width="10.85546875" customWidth="1"/>
    <col min="13569" max="13569" width="12" customWidth="1"/>
    <col min="13570" max="13570" width="10.140625" customWidth="1"/>
    <col min="13818" max="13818" width="6.85546875" customWidth="1"/>
    <col min="13819" max="13819" width="6.7109375" customWidth="1"/>
    <col min="13820" max="13820" width="7.85546875" customWidth="1"/>
    <col min="13821" max="13821" width="6.5703125" customWidth="1"/>
    <col min="13822" max="13822" width="59.85546875" customWidth="1"/>
    <col min="13823" max="13823" width="12.28515625" customWidth="1"/>
    <col min="13824" max="13824" width="10.85546875" customWidth="1"/>
    <col min="13825" max="13825" width="12" customWidth="1"/>
    <col min="13826" max="13826" width="10.140625" customWidth="1"/>
    <col min="14074" max="14074" width="6.85546875" customWidth="1"/>
    <col min="14075" max="14075" width="6.7109375" customWidth="1"/>
    <col min="14076" max="14076" width="7.85546875" customWidth="1"/>
    <col min="14077" max="14077" width="6.5703125" customWidth="1"/>
    <col min="14078" max="14078" width="59.85546875" customWidth="1"/>
    <col min="14079" max="14079" width="12.28515625" customWidth="1"/>
    <col min="14080" max="14080" width="10.85546875" customWidth="1"/>
    <col min="14081" max="14081" width="12" customWidth="1"/>
    <col min="14082" max="14082" width="10.140625" customWidth="1"/>
    <col min="14330" max="14330" width="6.85546875" customWidth="1"/>
    <col min="14331" max="14331" width="6.7109375" customWidth="1"/>
    <col min="14332" max="14332" width="7.85546875" customWidth="1"/>
    <col min="14333" max="14333" width="6.5703125" customWidth="1"/>
    <col min="14334" max="14334" width="59.85546875" customWidth="1"/>
    <col min="14335" max="14335" width="12.28515625" customWidth="1"/>
    <col min="14336" max="14336" width="10.85546875" customWidth="1"/>
    <col min="14337" max="14337" width="12" customWidth="1"/>
    <col min="14338" max="14338" width="10.140625" customWidth="1"/>
    <col min="14586" max="14586" width="6.85546875" customWidth="1"/>
    <col min="14587" max="14587" width="6.7109375" customWidth="1"/>
    <col min="14588" max="14588" width="7.85546875" customWidth="1"/>
    <col min="14589" max="14589" width="6.5703125" customWidth="1"/>
    <col min="14590" max="14590" width="59.85546875" customWidth="1"/>
    <col min="14591" max="14591" width="12.28515625" customWidth="1"/>
    <col min="14592" max="14592" width="10.85546875" customWidth="1"/>
    <col min="14593" max="14593" width="12" customWidth="1"/>
    <col min="14594" max="14594" width="10.140625" customWidth="1"/>
    <col min="14842" max="14842" width="6.85546875" customWidth="1"/>
    <col min="14843" max="14843" width="6.7109375" customWidth="1"/>
    <col min="14844" max="14844" width="7.85546875" customWidth="1"/>
    <col min="14845" max="14845" width="6.5703125" customWidth="1"/>
    <col min="14846" max="14846" width="59.85546875" customWidth="1"/>
    <col min="14847" max="14847" width="12.28515625" customWidth="1"/>
    <col min="14848" max="14848" width="10.85546875" customWidth="1"/>
    <col min="14849" max="14849" width="12" customWidth="1"/>
    <col min="14850" max="14850" width="10.140625" customWidth="1"/>
    <col min="15098" max="15098" width="6.85546875" customWidth="1"/>
    <col min="15099" max="15099" width="6.7109375" customWidth="1"/>
    <col min="15100" max="15100" width="7.85546875" customWidth="1"/>
    <col min="15101" max="15101" width="6.5703125" customWidth="1"/>
    <col min="15102" max="15102" width="59.85546875" customWidth="1"/>
    <col min="15103" max="15103" width="12.28515625" customWidth="1"/>
    <col min="15104" max="15104" width="10.85546875" customWidth="1"/>
    <col min="15105" max="15105" width="12" customWidth="1"/>
    <col min="15106" max="15106" width="10.140625" customWidth="1"/>
    <col min="15354" max="15354" width="6.85546875" customWidth="1"/>
    <col min="15355" max="15355" width="6.7109375" customWidth="1"/>
    <col min="15356" max="15356" width="7.85546875" customWidth="1"/>
    <col min="15357" max="15357" width="6.5703125" customWidth="1"/>
    <col min="15358" max="15358" width="59.85546875" customWidth="1"/>
    <col min="15359" max="15359" width="12.28515625" customWidth="1"/>
    <col min="15360" max="15360" width="10.85546875" customWidth="1"/>
    <col min="15361" max="15361" width="12" customWidth="1"/>
    <col min="15362" max="15362" width="10.140625" customWidth="1"/>
    <col min="15610" max="15610" width="6.85546875" customWidth="1"/>
    <col min="15611" max="15611" width="6.7109375" customWidth="1"/>
    <col min="15612" max="15612" width="7.85546875" customWidth="1"/>
    <col min="15613" max="15613" width="6.5703125" customWidth="1"/>
    <col min="15614" max="15614" width="59.85546875" customWidth="1"/>
    <col min="15615" max="15615" width="12.28515625" customWidth="1"/>
    <col min="15616" max="15616" width="10.85546875" customWidth="1"/>
    <col min="15617" max="15617" width="12" customWidth="1"/>
    <col min="15618" max="15618" width="10.140625" customWidth="1"/>
    <col min="15866" max="15866" width="6.85546875" customWidth="1"/>
    <col min="15867" max="15867" width="6.7109375" customWidth="1"/>
    <col min="15868" max="15868" width="7.85546875" customWidth="1"/>
    <col min="15869" max="15869" width="6.5703125" customWidth="1"/>
    <col min="15870" max="15870" width="59.85546875" customWidth="1"/>
    <col min="15871" max="15871" width="12.28515625" customWidth="1"/>
    <col min="15872" max="15872" width="10.85546875" customWidth="1"/>
    <col min="15873" max="15873" width="12" customWidth="1"/>
    <col min="15874" max="15874" width="10.140625" customWidth="1"/>
    <col min="16122" max="16122" width="6.85546875" customWidth="1"/>
    <col min="16123" max="16123" width="6.7109375" customWidth="1"/>
    <col min="16124" max="16124" width="7.85546875" customWidth="1"/>
    <col min="16125" max="16125" width="6.5703125" customWidth="1"/>
    <col min="16126" max="16126" width="59.85546875" customWidth="1"/>
    <col min="16127" max="16127" width="12.28515625" customWidth="1"/>
    <col min="16128" max="16128" width="10.85546875" customWidth="1"/>
    <col min="16129" max="16129" width="12" customWidth="1"/>
    <col min="16130" max="16130" width="10.140625" customWidth="1"/>
  </cols>
  <sheetData>
    <row r="1" spans="1:9" s="6" customFormat="1" ht="12.75">
      <c r="A1" s="1" t="s">
        <v>0</v>
      </c>
      <c r="B1" s="2"/>
      <c r="C1" s="2"/>
      <c r="D1" s="3"/>
      <c r="E1" s="4" t="s">
        <v>1</v>
      </c>
      <c r="F1" s="5"/>
      <c r="G1" s="5"/>
      <c r="H1" s="83"/>
      <c r="I1" s="83"/>
    </row>
    <row r="2" spans="1:9" s="6" customFormat="1" ht="25.5">
      <c r="A2" s="7" t="s">
        <v>2</v>
      </c>
      <c r="B2" s="7" t="s">
        <v>3</v>
      </c>
      <c r="C2" s="7" t="s">
        <v>4</v>
      </c>
      <c r="D2" s="8" t="s">
        <v>5</v>
      </c>
      <c r="E2" s="9"/>
      <c r="F2" s="82" t="s">
        <v>396</v>
      </c>
      <c r="G2" s="10" t="s">
        <v>415</v>
      </c>
      <c r="H2" s="94" t="s">
        <v>431</v>
      </c>
      <c r="I2" s="96" t="s">
        <v>414</v>
      </c>
    </row>
    <row r="3" spans="1:9" s="6" customFormat="1" ht="12.75">
      <c r="A3" s="12" t="s">
        <v>6</v>
      </c>
      <c r="B3" s="12" t="s">
        <v>6</v>
      </c>
      <c r="C3" s="12"/>
      <c r="D3" s="8" t="s">
        <v>7</v>
      </c>
      <c r="E3" s="13"/>
      <c r="F3" s="11"/>
      <c r="G3" s="11"/>
      <c r="H3" s="84"/>
      <c r="I3" s="84"/>
    </row>
    <row r="4" spans="1:9" s="16" customFormat="1" ht="12.75">
      <c r="A4" s="65">
        <v>1</v>
      </c>
      <c r="B4" s="65">
        <v>2</v>
      </c>
      <c r="C4" s="65">
        <v>3</v>
      </c>
      <c r="D4" s="65">
        <v>4</v>
      </c>
      <c r="E4" s="66">
        <v>5</v>
      </c>
      <c r="F4" s="15">
        <v>8</v>
      </c>
      <c r="G4" s="15">
        <v>6</v>
      </c>
      <c r="H4" s="15">
        <v>7</v>
      </c>
      <c r="I4" s="15">
        <v>8</v>
      </c>
    </row>
    <row r="5" spans="1:9" s="21" customFormat="1" ht="12.75">
      <c r="A5" s="14"/>
      <c r="B5" s="17"/>
      <c r="C5" s="17"/>
      <c r="D5" s="18"/>
      <c r="E5" s="19" t="s">
        <v>9</v>
      </c>
      <c r="F5" s="20"/>
      <c r="G5" s="20"/>
      <c r="H5" s="85"/>
      <c r="I5" s="85"/>
    </row>
    <row r="6" spans="1:9" s="27" customFormat="1" ht="13.5">
      <c r="A6" s="22">
        <v>710000</v>
      </c>
      <c r="B6" s="22"/>
      <c r="C6" s="22"/>
      <c r="D6" s="23">
        <v>1</v>
      </c>
      <c r="E6" s="24" t="s">
        <v>10</v>
      </c>
      <c r="F6" s="25">
        <f>SUM(F7+F17+F25)</f>
        <v>7688800</v>
      </c>
      <c r="G6" s="25">
        <f>SUM(G7+G17+G25)</f>
        <v>7658000</v>
      </c>
      <c r="H6" s="26">
        <f>SUM(H7+H17+H25)</f>
        <v>6687849.96</v>
      </c>
      <c r="I6" s="26">
        <f>SUM(H6/(G6/100))</f>
        <v>87.331548184904676</v>
      </c>
    </row>
    <row r="7" spans="1:9" s="32" customFormat="1" ht="13.5">
      <c r="A7" s="28">
        <v>714100</v>
      </c>
      <c r="B7" s="28"/>
      <c r="C7" s="28"/>
      <c r="D7" s="29" t="s">
        <v>11</v>
      </c>
      <c r="E7" s="30" t="s">
        <v>12</v>
      </c>
      <c r="F7" s="31">
        <f>SUM(F8+F12+F14)</f>
        <v>1850800</v>
      </c>
      <c r="G7" s="31">
        <f>SUM(G8+G12+G14)</f>
        <v>1828000</v>
      </c>
      <c r="H7" s="86">
        <f>SUM(H8+H12+H14)</f>
        <v>1514664.69</v>
      </c>
      <c r="I7" s="26">
        <f t="shared" ref="I7:I70" si="0">SUM(H7/(G7/100))</f>
        <v>82.85911870897155</v>
      </c>
    </row>
    <row r="8" spans="1:9" s="32" customFormat="1" ht="13.5">
      <c r="A8" s="28"/>
      <c r="B8" s="28">
        <v>714110</v>
      </c>
      <c r="C8" s="28"/>
      <c r="D8" s="29" t="s">
        <v>13</v>
      </c>
      <c r="E8" s="30" t="s">
        <v>14</v>
      </c>
      <c r="F8" s="33">
        <f>SUM(F9+F10+F11)</f>
        <v>347800</v>
      </c>
      <c r="G8" s="33">
        <f>SUM(G9+G10+G11)</f>
        <v>325000</v>
      </c>
      <c r="H8" s="87">
        <f>SUM(H9+H10+H11)</f>
        <v>259055.93</v>
      </c>
      <c r="I8" s="26">
        <f t="shared" si="0"/>
        <v>79.709516923076919</v>
      </c>
    </row>
    <row r="9" spans="1:9" s="38" customFormat="1" ht="13.5">
      <c r="A9" s="34"/>
      <c r="B9" s="34"/>
      <c r="C9" s="34">
        <v>714111</v>
      </c>
      <c r="D9" s="35" t="s">
        <v>15</v>
      </c>
      <c r="E9" s="36" t="s">
        <v>16</v>
      </c>
      <c r="F9" s="37">
        <v>50000</v>
      </c>
      <c r="G9" s="37">
        <v>50000</v>
      </c>
      <c r="H9" s="88">
        <v>23916.18</v>
      </c>
      <c r="I9" s="26">
        <f t="shared" si="0"/>
        <v>47.832360000000001</v>
      </c>
    </row>
    <row r="10" spans="1:9" s="38" customFormat="1" ht="13.5">
      <c r="A10" s="34"/>
      <c r="B10" s="34"/>
      <c r="C10" s="34">
        <v>714112</v>
      </c>
      <c r="D10" s="35" t="s">
        <v>17</v>
      </c>
      <c r="E10" s="36" t="s">
        <v>18</v>
      </c>
      <c r="F10" s="37">
        <v>47800</v>
      </c>
      <c r="G10" s="37">
        <v>40000</v>
      </c>
      <c r="H10" s="88">
        <v>23430.400000000001</v>
      </c>
      <c r="I10" s="26">
        <f t="shared" si="0"/>
        <v>58.576000000000001</v>
      </c>
    </row>
    <row r="11" spans="1:9" s="38" customFormat="1" ht="13.5">
      <c r="A11" s="34"/>
      <c r="B11" s="34"/>
      <c r="C11" s="34">
        <v>714113</v>
      </c>
      <c r="D11" s="35" t="s">
        <v>19</v>
      </c>
      <c r="E11" s="36" t="s">
        <v>20</v>
      </c>
      <c r="F11" s="37">
        <v>250000</v>
      </c>
      <c r="G11" s="37">
        <v>235000</v>
      </c>
      <c r="H11" s="88">
        <v>211709.35</v>
      </c>
      <c r="I11" s="26">
        <f t="shared" si="0"/>
        <v>90.089085106382981</v>
      </c>
    </row>
    <row r="12" spans="1:9" s="32" customFormat="1" ht="13.5">
      <c r="A12" s="28"/>
      <c r="B12" s="28">
        <v>714120</v>
      </c>
      <c r="C12" s="28"/>
      <c r="D12" s="29" t="s">
        <v>21</v>
      </c>
      <c r="E12" s="30" t="s">
        <v>22</v>
      </c>
      <c r="F12" s="31">
        <f>SUM(F13)</f>
        <v>30000</v>
      </c>
      <c r="G12" s="31">
        <f>SUM(G13)</f>
        <v>30000</v>
      </c>
      <c r="H12" s="86">
        <f>SUM(H13)</f>
        <v>16163.54</v>
      </c>
      <c r="I12" s="26">
        <f t="shared" si="0"/>
        <v>53.878466666666668</v>
      </c>
    </row>
    <row r="13" spans="1:9" s="38" customFormat="1" ht="13.5">
      <c r="A13" s="34"/>
      <c r="B13" s="34"/>
      <c r="C13" s="34">
        <v>714121</v>
      </c>
      <c r="D13" s="35" t="s">
        <v>23</v>
      </c>
      <c r="E13" s="36" t="s">
        <v>22</v>
      </c>
      <c r="F13" s="37">
        <v>30000</v>
      </c>
      <c r="G13" s="37">
        <v>30000</v>
      </c>
      <c r="H13" s="88">
        <v>16163.54</v>
      </c>
      <c r="I13" s="26">
        <f t="shared" si="0"/>
        <v>53.878466666666668</v>
      </c>
    </row>
    <row r="14" spans="1:9" s="32" customFormat="1" ht="13.5">
      <c r="A14" s="28"/>
      <c r="B14" s="28">
        <v>714130</v>
      </c>
      <c r="C14" s="28"/>
      <c r="D14" s="29" t="s">
        <v>24</v>
      </c>
      <c r="E14" s="30" t="s">
        <v>25</v>
      </c>
      <c r="F14" s="31">
        <f>SUM(F15+F16)</f>
        <v>1473000</v>
      </c>
      <c r="G14" s="31">
        <f>SUM(G15+G16)</f>
        <v>1473000</v>
      </c>
      <c r="H14" s="86">
        <f>SUM(H15+H16)</f>
        <v>1239445.22</v>
      </c>
      <c r="I14" s="26">
        <f t="shared" si="0"/>
        <v>84.144278343516632</v>
      </c>
    </row>
    <row r="15" spans="1:9" s="38" customFormat="1" ht="13.5">
      <c r="A15" s="34"/>
      <c r="B15" s="34"/>
      <c r="C15" s="34">
        <v>714131</v>
      </c>
      <c r="D15" s="35" t="s">
        <v>26</v>
      </c>
      <c r="E15" s="36" t="s">
        <v>27</v>
      </c>
      <c r="F15" s="37">
        <v>473000</v>
      </c>
      <c r="G15" s="37">
        <v>473000</v>
      </c>
      <c r="H15" s="88">
        <v>481529.12</v>
      </c>
      <c r="I15" s="26">
        <f t="shared" si="0"/>
        <v>101.80319661733616</v>
      </c>
    </row>
    <row r="16" spans="1:9" s="38" customFormat="1" ht="13.5">
      <c r="A16" s="34"/>
      <c r="B16" s="34"/>
      <c r="C16" s="34">
        <v>714132</v>
      </c>
      <c r="D16" s="35" t="s">
        <v>28</v>
      </c>
      <c r="E16" s="36" t="s">
        <v>29</v>
      </c>
      <c r="F16" s="37">
        <v>1000000</v>
      </c>
      <c r="G16" s="37">
        <v>1000000</v>
      </c>
      <c r="H16" s="88">
        <v>757916.1</v>
      </c>
      <c r="I16" s="26">
        <f t="shared" si="0"/>
        <v>75.791609999999991</v>
      </c>
    </row>
    <row r="17" spans="1:9" s="32" customFormat="1" ht="13.5">
      <c r="A17" s="28">
        <v>716100</v>
      </c>
      <c r="B17" s="28"/>
      <c r="C17" s="28"/>
      <c r="D17" s="29" t="s">
        <v>30</v>
      </c>
      <c r="E17" s="30" t="s">
        <v>31</v>
      </c>
      <c r="F17" s="31">
        <f>SUM(F18)</f>
        <v>1600000</v>
      </c>
      <c r="G17" s="31">
        <f>SUM(G18)</f>
        <v>1460000</v>
      </c>
      <c r="H17" s="86">
        <f>SUM(H18)</f>
        <v>1571276.71</v>
      </c>
      <c r="I17" s="26">
        <f t="shared" si="0"/>
        <v>107.62169246575343</v>
      </c>
    </row>
    <row r="18" spans="1:9" s="32" customFormat="1" ht="13.5">
      <c r="A18" s="28"/>
      <c r="B18" s="28">
        <v>716110</v>
      </c>
      <c r="C18" s="28"/>
      <c r="D18" s="29" t="s">
        <v>32</v>
      </c>
      <c r="E18" s="30" t="s">
        <v>33</v>
      </c>
      <c r="F18" s="31">
        <f>SUM(F19:F24)</f>
        <v>1600000</v>
      </c>
      <c r="G18" s="31">
        <f>SUM(G19:G24)</f>
        <v>1460000</v>
      </c>
      <c r="H18" s="86">
        <f>SUM(H19:H24)</f>
        <v>1571276.71</v>
      </c>
      <c r="I18" s="26">
        <f t="shared" si="0"/>
        <v>107.62169246575343</v>
      </c>
    </row>
    <row r="19" spans="1:9" s="38" customFormat="1" ht="13.5">
      <c r="A19" s="34"/>
      <c r="B19" s="34"/>
      <c r="C19" s="34">
        <v>716111</v>
      </c>
      <c r="D19" s="35" t="s">
        <v>34</v>
      </c>
      <c r="E19" s="36" t="s">
        <v>35</v>
      </c>
      <c r="F19" s="37">
        <v>980000</v>
      </c>
      <c r="G19" s="37">
        <v>1050000</v>
      </c>
      <c r="H19" s="88">
        <v>1158396.96</v>
      </c>
      <c r="I19" s="26">
        <f t="shared" si="0"/>
        <v>110.32352</v>
      </c>
    </row>
    <row r="20" spans="1:9" s="38" customFormat="1" ht="13.5">
      <c r="A20" s="34"/>
      <c r="B20" s="34"/>
      <c r="C20" s="34">
        <v>716112</v>
      </c>
      <c r="D20" s="35" t="s">
        <v>36</v>
      </c>
      <c r="E20" s="36" t="s">
        <v>37</v>
      </c>
      <c r="F20" s="37">
        <v>110000</v>
      </c>
      <c r="G20" s="37">
        <v>110000</v>
      </c>
      <c r="H20" s="88">
        <v>114188.09</v>
      </c>
      <c r="I20" s="26">
        <f t="shared" si="0"/>
        <v>103.80735454545454</v>
      </c>
    </row>
    <row r="21" spans="1:9" s="38" customFormat="1" ht="13.5">
      <c r="A21" s="34"/>
      <c r="B21" s="34"/>
      <c r="C21" s="34">
        <v>716113</v>
      </c>
      <c r="D21" s="35" t="s">
        <v>38</v>
      </c>
      <c r="E21" s="36" t="s">
        <v>39</v>
      </c>
      <c r="F21" s="37">
        <v>20000</v>
      </c>
      <c r="G21" s="37">
        <v>30000</v>
      </c>
      <c r="H21" s="88">
        <v>30541.14</v>
      </c>
      <c r="I21" s="26">
        <f t="shared" si="0"/>
        <v>101.8038</v>
      </c>
    </row>
    <row r="22" spans="1:9" s="38" customFormat="1" ht="13.5">
      <c r="A22" s="34"/>
      <c r="B22" s="34"/>
      <c r="C22" s="34">
        <v>716115</v>
      </c>
      <c r="D22" s="35" t="s">
        <v>40</v>
      </c>
      <c r="E22" s="36" t="s">
        <v>41</v>
      </c>
      <c r="F22" s="37">
        <v>70000</v>
      </c>
      <c r="G22" s="37">
        <v>70000</v>
      </c>
      <c r="H22" s="88">
        <v>72389.67</v>
      </c>
      <c r="I22" s="26">
        <f t="shared" si="0"/>
        <v>103.41381428571428</v>
      </c>
    </row>
    <row r="23" spans="1:9" s="38" customFormat="1" ht="13.5">
      <c r="A23" s="34"/>
      <c r="B23" s="34"/>
      <c r="C23" s="34">
        <v>716116</v>
      </c>
      <c r="D23" s="35" t="s">
        <v>42</v>
      </c>
      <c r="E23" s="36" t="s">
        <v>43</v>
      </c>
      <c r="F23" s="37">
        <v>320000</v>
      </c>
      <c r="G23" s="37">
        <v>100000</v>
      </c>
      <c r="H23" s="88">
        <v>98569.55</v>
      </c>
      <c r="I23" s="26">
        <f t="shared" si="0"/>
        <v>98.569550000000007</v>
      </c>
    </row>
    <row r="24" spans="1:9" s="38" customFormat="1" ht="13.5">
      <c r="A24" s="34"/>
      <c r="B24" s="34"/>
      <c r="C24" s="34">
        <v>716117</v>
      </c>
      <c r="D24" s="35" t="s">
        <v>44</v>
      </c>
      <c r="E24" s="36" t="s">
        <v>45</v>
      </c>
      <c r="F24" s="37">
        <v>100000</v>
      </c>
      <c r="G24" s="37">
        <v>100000</v>
      </c>
      <c r="H24" s="88">
        <v>97191.3</v>
      </c>
      <c r="I24" s="26">
        <f t="shared" si="0"/>
        <v>97.191299999999998</v>
      </c>
    </row>
    <row r="25" spans="1:9" s="32" customFormat="1" ht="13.5">
      <c r="A25" s="28">
        <v>717100</v>
      </c>
      <c r="B25" s="28"/>
      <c r="C25" s="28"/>
      <c r="D25" s="29" t="s">
        <v>46</v>
      </c>
      <c r="E25" s="30" t="s">
        <v>47</v>
      </c>
      <c r="F25" s="31">
        <f>SUM(F26+F28)</f>
        <v>4238000</v>
      </c>
      <c r="G25" s="31">
        <f>SUM(G26+G28)</f>
        <v>4370000</v>
      </c>
      <c r="H25" s="86">
        <f>SUM(H26+H28)</f>
        <v>3601908.56</v>
      </c>
      <c r="I25" s="26">
        <f t="shared" si="0"/>
        <v>82.423536842105264</v>
      </c>
    </row>
    <row r="26" spans="1:9" s="32" customFormat="1" ht="13.5">
      <c r="A26" s="28"/>
      <c r="B26" s="28">
        <v>717130</v>
      </c>
      <c r="C26" s="28"/>
      <c r="D26" s="29" t="s">
        <v>48</v>
      </c>
      <c r="E26" s="30" t="s">
        <v>49</v>
      </c>
      <c r="F26" s="31">
        <f>SUM(F27)</f>
        <v>370000</v>
      </c>
      <c r="G26" s="31">
        <f>SUM(G27)</f>
        <v>370000</v>
      </c>
      <c r="H26" s="86">
        <f>SUM(H27)</f>
        <v>341256.75</v>
      </c>
      <c r="I26" s="26">
        <f t="shared" si="0"/>
        <v>92.231554054054058</v>
      </c>
    </row>
    <row r="27" spans="1:9" s="38" customFormat="1" ht="13.5">
      <c r="A27" s="34"/>
      <c r="B27" s="34"/>
      <c r="C27" s="34">
        <v>717131</v>
      </c>
      <c r="D27" s="35" t="s">
        <v>50</v>
      </c>
      <c r="E27" s="36" t="s">
        <v>49</v>
      </c>
      <c r="F27" s="37">
        <v>370000</v>
      </c>
      <c r="G27" s="37">
        <v>370000</v>
      </c>
      <c r="H27" s="88">
        <v>341256.75</v>
      </c>
      <c r="I27" s="26">
        <f t="shared" si="0"/>
        <v>92.231554054054058</v>
      </c>
    </row>
    <row r="28" spans="1:9" s="32" customFormat="1" ht="13.5">
      <c r="A28" s="28"/>
      <c r="B28" s="28">
        <v>717140</v>
      </c>
      <c r="C28" s="28"/>
      <c r="D28" s="29" t="s">
        <v>51</v>
      </c>
      <c r="E28" s="30" t="s">
        <v>52</v>
      </c>
      <c r="F28" s="31">
        <f>SUM(F29)</f>
        <v>3868000</v>
      </c>
      <c r="G28" s="31">
        <f>SUM(G29)</f>
        <v>4000000</v>
      </c>
      <c r="H28" s="86">
        <f>SUM(H29)</f>
        <v>3260651.81</v>
      </c>
      <c r="I28" s="26">
        <f t="shared" si="0"/>
        <v>81.516295249999999</v>
      </c>
    </row>
    <row r="29" spans="1:9" s="38" customFormat="1" ht="13.5">
      <c r="A29" s="34"/>
      <c r="B29" s="34"/>
      <c r="C29" s="34">
        <v>717141</v>
      </c>
      <c r="D29" s="35" t="s">
        <v>53</v>
      </c>
      <c r="E29" s="36" t="s">
        <v>52</v>
      </c>
      <c r="F29" s="37">
        <v>3868000</v>
      </c>
      <c r="G29" s="37">
        <v>4000000</v>
      </c>
      <c r="H29" s="88">
        <v>3260651.81</v>
      </c>
      <c r="I29" s="26">
        <f t="shared" si="0"/>
        <v>81.516295249999999</v>
      </c>
    </row>
    <row r="30" spans="1:9" s="32" customFormat="1" ht="13.5">
      <c r="A30" s="28">
        <v>720000</v>
      </c>
      <c r="B30" s="28"/>
      <c r="C30" s="28"/>
      <c r="D30" s="29">
        <v>2</v>
      </c>
      <c r="E30" s="39" t="s">
        <v>54</v>
      </c>
      <c r="F30" s="31">
        <f>SUM(F31+F41+F46+F49+F52+F66+F82+F86+F89)</f>
        <v>4606000</v>
      </c>
      <c r="G30" s="31">
        <f>SUM(G31+G41+G46+G49+G52+G66+G82+G86+G89)</f>
        <v>3967000</v>
      </c>
      <c r="H30" s="86">
        <f>SUM(H31+H41+H46+H49+H52+H66+H82+H86+H89)</f>
        <v>3314938.77</v>
      </c>
      <c r="I30" s="26">
        <f t="shared" si="0"/>
        <v>83.5628628686665</v>
      </c>
    </row>
    <row r="31" spans="1:9" s="32" customFormat="1" ht="13.5">
      <c r="A31" s="28">
        <v>721100</v>
      </c>
      <c r="B31" s="28"/>
      <c r="C31" s="28"/>
      <c r="D31" s="29" t="s">
        <v>55</v>
      </c>
      <c r="E31" s="30" t="s">
        <v>56</v>
      </c>
      <c r="F31" s="31">
        <f>SUM(F32+F34+F39)</f>
        <v>550000</v>
      </c>
      <c r="G31" s="31">
        <f>SUM(G32+G34+G39)</f>
        <v>946000</v>
      </c>
      <c r="H31" s="86">
        <f>SUM(H32+H34+H39)</f>
        <v>836924.7</v>
      </c>
      <c r="I31" s="26">
        <f t="shared" si="0"/>
        <v>88.469841437632127</v>
      </c>
    </row>
    <row r="32" spans="1:9" s="32" customFormat="1" ht="13.5">
      <c r="A32" s="28"/>
      <c r="B32" s="28">
        <v>721110</v>
      </c>
      <c r="C32" s="28"/>
      <c r="D32" s="29" t="s">
        <v>57</v>
      </c>
      <c r="E32" s="30" t="s">
        <v>58</v>
      </c>
      <c r="F32" s="31">
        <f>SUM(F33)</f>
        <v>10000</v>
      </c>
      <c r="G32" s="31">
        <f>SUM(G33)</f>
        <v>10000</v>
      </c>
      <c r="H32" s="86">
        <f>SUM(H33)</f>
        <v>11170.04</v>
      </c>
      <c r="I32" s="26">
        <f t="shared" si="0"/>
        <v>111.7004</v>
      </c>
    </row>
    <row r="33" spans="1:9" s="32" customFormat="1" ht="13.5">
      <c r="A33" s="28"/>
      <c r="B33" s="28"/>
      <c r="C33" s="34">
        <v>721112</v>
      </c>
      <c r="D33" s="35" t="s">
        <v>59</v>
      </c>
      <c r="E33" s="36" t="s">
        <v>60</v>
      </c>
      <c r="F33" s="37">
        <v>10000</v>
      </c>
      <c r="G33" s="37">
        <v>10000</v>
      </c>
      <c r="H33" s="88">
        <v>11170.04</v>
      </c>
      <c r="I33" s="26">
        <f t="shared" si="0"/>
        <v>111.7004</v>
      </c>
    </row>
    <row r="34" spans="1:9" s="32" customFormat="1" ht="13.5">
      <c r="A34" s="28"/>
      <c r="B34" s="28">
        <v>721120</v>
      </c>
      <c r="C34" s="28"/>
      <c r="D34" s="29" t="s">
        <v>61</v>
      </c>
      <c r="E34" s="30" t="s">
        <v>62</v>
      </c>
      <c r="F34" s="31">
        <f>SUM(F35+F36+F38+F37)</f>
        <v>440000</v>
      </c>
      <c r="G34" s="31">
        <f>SUM(G35+G36+G38+G37)</f>
        <v>450000</v>
      </c>
      <c r="H34" s="86">
        <f>SUM(H35+H36+H38+H37)</f>
        <v>411391.57</v>
      </c>
      <c r="I34" s="26">
        <f t="shared" si="0"/>
        <v>91.420348888888896</v>
      </c>
    </row>
    <row r="35" spans="1:9" s="38" customFormat="1" ht="13.5">
      <c r="A35" s="34"/>
      <c r="B35" s="34"/>
      <c r="C35" s="34">
        <v>721121</v>
      </c>
      <c r="D35" s="35" t="s">
        <v>63</v>
      </c>
      <c r="E35" s="36" t="s">
        <v>64</v>
      </c>
      <c r="F35" s="37">
        <v>80000</v>
      </c>
      <c r="G35" s="37">
        <v>90000</v>
      </c>
      <c r="H35" s="88">
        <v>91614.5</v>
      </c>
      <c r="I35" s="26">
        <f t="shared" si="0"/>
        <v>101.79388888888889</v>
      </c>
    </row>
    <row r="36" spans="1:9" s="38" customFormat="1" ht="13.5">
      <c r="A36" s="34"/>
      <c r="B36" s="34"/>
      <c r="C36" s="34">
        <v>721122</v>
      </c>
      <c r="D36" s="35" t="s">
        <v>65</v>
      </c>
      <c r="E36" s="36" t="s">
        <v>66</v>
      </c>
      <c r="F36" s="37">
        <v>250000</v>
      </c>
      <c r="G36" s="37">
        <v>250000</v>
      </c>
      <c r="H36" s="88">
        <v>204719.27</v>
      </c>
      <c r="I36" s="26">
        <f t="shared" si="0"/>
        <v>81.887707999999989</v>
      </c>
    </row>
    <row r="37" spans="1:9" s="38" customFormat="1" ht="13.5">
      <c r="A37" s="34"/>
      <c r="B37" s="34"/>
      <c r="C37" s="34">
        <v>721124</v>
      </c>
      <c r="D37" s="35" t="s">
        <v>67</v>
      </c>
      <c r="E37" s="36" t="s">
        <v>68</v>
      </c>
      <c r="F37" s="37">
        <v>110000</v>
      </c>
      <c r="G37" s="37">
        <v>110000</v>
      </c>
      <c r="H37" s="88">
        <v>115057.8</v>
      </c>
      <c r="I37" s="26">
        <f t="shared" si="0"/>
        <v>104.598</v>
      </c>
    </row>
    <row r="38" spans="1:9" s="38" customFormat="1" ht="13.5" hidden="1">
      <c r="A38" s="34"/>
      <c r="B38" s="34"/>
      <c r="C38" s="34">
        <v>721124</v>
      </c>
      <c r="D38" s="35" t="s">
        <v>67</v>
      </c>
      <c r="E38" s="36" t="s">
        <v>69</v>
      </c>
      <c r="F38" s="37">
        <v>0</v>
      </c>
      <c r="G38" s="37">
        <v>0</v>
      </c>
      <c r="H38" s="88">
        <v>0</v>
      </c>
      <c r="I38" s="26" t="e">
        <f t="shared" si="0"/>
        <v>#DIV/0!</v>
      </c>
    </row>
    <row r="39" spans="1:9" s="32" customFormat="1" ht="13.5">
      <c r="A39" s="28"/>
      <c r="B39" s="28">
        <v>721190</v>
      </c>
      <c r="C39" s="28"/>
      <c r="D39" s="29" t="s">
        <v>70</v>
      </c>
      <c r="E39" s="30" t="s">
        <v>71</v>
      </c>
      <c r="F39" s="31">
        <f>SUM(F40)</f>
        <v>100000</v>
      </c>
      <c r="G39" s="31">
        <f>SUM(G40)</f>
        <v>486000</v>
      </c>
      <c r="H39" s="86">
        <f>SUM(H40)</f>
        <v>414363.09</v>
      </c>
      <c r="I39" s="26">
        <f t="shared" si="0"/>
        <v>85.2598950617284</v>
      </c>
    </row>
    <row r="40" spans="1:9" s="38" customFormat="1" ht="13.5">
      <c r="A40" s="34"/>
      <c r="B40" s="34"/>
      <c r="C40" s="34">
        <v>721191</v>
      </c>
      <c r="D40" s="35" t="s">
        <v>72</v>
      </c>
      <c r="E40" s="36" t="s">
        <v>73</v>
      </c>
      <c r="F40" s="37">
        <v>100000</v>
      </c>
      <c r="G40" s="37">
        <v>486000</v>
      </c>
      <c r="H40" s="88">
        <v>414363.09</v>
      </c>
      <c r="I40" s="26">
        <f t="shared" si="0"/>
        <v>85.2598950617284</v>
      </c>
    </row>
    <row r="41" spans="1:9" s="32" customFormat="1" ht="13.5">
      <c r="A41" s="40">
        <v>721200</v>
      </c>
      <c r="B41" s="40"/>
      <c r="C41" s="40"/>
      <c r="D41" s="41" t="s">
        <v>74</v>
      </c>
      <c r="E41" s="42" t="s">
        <v>75</v>
      </c>
      <c r="F41" s="43">
        <f>SUM(F42+F44)</f>
        <v>1002000</v>
      </c>
      <c r="G41" s="43">
        <f>SUM(G42+G44)</f>
        <v>12000</v>
      </c>
      <c r="H41" s="89">
        <f>SUM(H42+H44)</f>
        <v>9389.3100000000013</v>
      </c>
      <c r="I41" s="26">
        <f t="shared" si="0"/>
        <v>78.244250000000008</v>
      </c>
    </row>
    <row r="42" spans="1:9" s="32" customFormat="1" ht="13.5">
      <c r="A42" s="28"/>
      <c r="B42" s="28">
        <v>721210</v>
      </c>
      <c r="C42" s="28"/>
      <c r="D42" s="29" t="s">
        <v>76</v>
      </c>
      <c r="E42" s="30" t="s">
        <v>77</v>
      </c>
      <c r="F42" s="31">
        <f>SUM(F43)</f>
        <v>2000</v>
      </c>
      <c r="G42" s="31">
        <f>SUM(G43)</f>
        <v>2000</v>
      </c>
      <c r="H42" s="86">
        <f>SUM(H43)</f>
        <v>1122.1300000000001</v>
      </c>
      <c r="I42" s="26">
        <f t="shared" si="0"/>
        <v>56.106500000000004</v>
      </c>
    </row>
    <row r="43" spans="1:9" s="38" customFormat="1" ht="13.5">
      <c r="A43" s="34"/>
      <c r="B43" s="34"/>
      <c r="C43" s="34">
        <v>721211</v>
      </c>
      <c r="D43" s="35" t="s">
        <v>78</v>
      </c>
      <c r="E43" s="36" t="s">
        <v>79</v>
      </c>
      <c r="F43" s="37">
        <v>2000</v>
      </c>
      <c r="G43" s="37">
        <v>2000</v>
      </c>
      <c r="H43" s="88">
        <v>1122.1300000000001</v>
      </c>
      <c r="I43" s="26">
        <f t="shared" si="0"/>
        <v>56.106500000000004</v>
      </c>
    </row>
    <row r="44" spans="1:9" s="32" customFormat="1" ht="13.5">
      <c r="A44" s="28"/>
      <c r="B44" s="28">
        <v>721230</v>
      </c>
      <c r="C44" s="28"/>
      <c r="D44" s="29" t="s">
        <v>80</v>
      </c>
      <c r="E44" s="30" t="s">
        <v>81</v>
      </c>
      <c r="F44" s="31">
        <f>SUM(F45)</f>
        <v>1000000</v>
      </c>
      <c r="G44" s="31">
        <f>SUM(G45)</f>
        <v>10000</v>
      </c>
      <c r="H44" s="86">
        <f>SUM(H45)</f>
        <v>8267.18</v>
      </c>
      <c r="I44" s="26">
        <f t="shared" si="0"/>
        <v>82.671800000000005</v>
      </c>
    </row>
    <row r="45" spans="1:9" s="38" customFormat="1" ht="13.5" customHeight="1">
      <c r="A45" s="34"/>
      <c r="B45" s="34"/>
      <c r="C45" s="34">
        <v>721239</v>
      </c>
      <c r="D45" s="35" t="s">
        <v>82</v>
      </c>
      <c r="E45" s="36" t="s">
        <v>83</v>
      </c>
      <c r="F45" s="37">
        <v>1000000</v>
      </c>
      <c r="G45" s="37">
        <v>10000</v>
      </c>
      <c r="H45" s="88">
        <v>8267.18</v>
      </c>
      <c r="I45" s="26">
        <f t="shared" si="0"/>
        <v>82.671800000000005</v>
      </c>
    </row>
    <row r="46" spans="1:9" s="32" customFormat="1" ht="13.5">
      <c r="A46" s="28">
        <v>722100</v>
      </c>
      <c r="B46" s="28"/>
      <c r="C46" s="28"/>
      <c r="D46" s="29" t="s">
        <v>84</v>
      </c>
      <c r="E46" s="30" t="s">
        <v>85</v>
      </c>
      <c r="F46" s="31">
        <f t="shared" ref="F46:H47" si="1">SUM(F47)</f>
        <v>200000</v>
      </c>
      <c r="G46" s="31">
        <f t="shared" si="1"/>
        <v>200000</v>
      </c>
      <c r="H46" s="86">
        <f t="shared" si="1"/>
        <v>181265.6</v>
      </c>
      <c r="I46" s="26">
        <f t="shared" si="0"/>
        <v>90.632800000000003</v>
      </c>
    </row>
    <row r="47" spans="1:9" s="32" customFormat="1" ht="13.5">
      <c r="A47" s="28"/>
      <c r="B47" s="28">
        <v>722130</v>
      </c>
      <c r="C47" s="28"/>
      <c r="D47" s="29" t="s">
        <v>86</v>
      </c>
      <c r="E47" s="30" t="s">
        <v>87</v>
      </c>
      <c r="F47" s="31">
        <f t="shared" si="1"/>
        <v>200000</v>
      </c>
      <c r="G47" s="31">
        <f t="shared" si="1"/>
        <v>200000</v>
      </c>
      <c r="H47" s="86">
        <f t="shared" si="1"/>
        <v>181265.6</v>
      </c>
      <c r="I47" s="26">
        <f t="shared" si="0"/>
        <v>90.632800000000003</v>
      </c>
    </row>
    <row r="48" spans="1:9" s="38" customFormat="1" ht="13.5">
      <c r="A48" s="44"/>
      <c r="B48" s="44"/>
      <c r="C48" s="44">
        <v>722131</v>
      </c>
      <c r="D48" s="45" t="s">
        <v>88</v>
      </c>
      <c r="E48" s="46" t="s">
        <v>89</v>
      </c>
      <c r="F48" s="47">
        <v>200000</v>
      </c>
      <c r="G48" s="47">
        <v>200000</v>
      </c>
      <c r="H48" s="90">
        <v>181265.6</v>
      </c>
      <c r="I48" s="26">
        <f t="shared" si="0"/>
        <v>90.632800000000003</v>
      </c>
    </row>
    <row r="49" spans="1:9" s="32" customFormat="1" ht="13.5">
      <c r="A49" s="28">
        <v>722300</v>
      </c>
      <c r="B49" s="28"/>
      <c r="C49" s="28"/>
      <c r="D49" s="29" t="s">
        <v>90</v>
      </c>
      <c r="E49" s="30" t="s">
        <v>91</v>
      </c>
      <c r="F49" s="31">
        <f t="shared" ref="F49:H50" si="2">SUM(F50)</f>
        <v>300000</v>
      </c>
      <c r="G49" s="31">
        <f t="shared" si="2"/>
        <v>400000</v>
      </c>
      <c r="H49" s="86">
        <f t="shared" si="2"/>
        <v>392477.24</v>
      </c>
      <c r="I49" s="26">
        <f t="shared" si="0"/>
        <v>98.119309999999999</v>
      </c>
    </row>
    <row r="50" spans="1:9" s="32" customFormat="1" ht="13.5">
      <c r="A50" s="28"/>
      <c r="B50" s="28">
        <v>722320</v>
      </c>
      <c r="C50" s="28"/>
      <c r="D50" s="29" t="s">
        <v>92</v>
      </c>
      <c r="E50" s="30" t="s">
        <v>93</v>
      </c>
      <c r="F50" s="31">
        <f t="shared" si="2"/>
        <v>300000</v>
      </c>
      <c r="G50" s="31">
        <f t="shared" si="2"/>
        <v>400000</v>
      </c>
      <c r="H50" s="86">
        <f t="shared" si="2"/>
        <v>392477.24</v>
      </c>
      <c r="I50" s="26">
        <f t="shared" si="0"/>
        <v>98.119309999999999</v>
      </c>
    </row>
    <row r="51" spans="1:9" s="38" customFormat="1" ht="13.5">
      <c r="A51" s="34"/>
      <c r="B51" s="34"/>
      <c r="C51" s="34">
        <v>722322</v>
      </c>
      <c r="D51" s="35" t="s">
        <v>94</v>
      </c>
      <c r="E51" s="36" t="s">
        <v>95</v>
      </c>
      <c r="F51" s="37">
        <v>300000</v>
      </c>
      <c r="G51" s="37">
        <v>400000</v>
      </c>
      <c r="H51" s="88">
        <v>392477.24</v>
      </c>
      <c r="I51" s="26">
        <f t="shared" si="0"/>
        <v>98.119309999999999</v>
      </c>
    </row>
    <row r="52" spans="1:9" s="32" customFormat="1" ht="13.5">
      <c r="A52" s="28">
        <v>722400</v>
      </c>
      <c r="B52" s="28"/>
      <c r="C52" s="28"/>
      <c r="D52" s="29" t="s">
        <v>96</v>
      </c>
      <c r="E52" s="30" t="s">
        <v>97</v>
      </c>
      <c r="F52" s="31">
        <f>SUM(F53+F59+F61+F63)</f>
        <v>1350000</v>
      </c>
      <c r="G52" s="31">
        <f>SUM(G53+G59+G61+G63)</f>
        <v>1300000</v>
      </c>
      <c r="H52" s="86">
        <f>SUM(H53+H59+H61+H63)</f>
        <v>1058376.81</v>
      </c>
      <c r="I52" s="26">
        <f t="shared" si="0"/>
        <v>81.413600769230769</v>
      </c>
    </row>
    <row r="53" spans="1:9" s="32" customFormat="1" ht="13.5">
      <c r="A53" s="28"/>
      <c r="B53" s="28">
        <v>722430</v>
      </c>
      <c r="C53" s="28"/>
      <c r="D53" s="29" t="s">
        <v>98</v>
      </c>
      <c r="E53" s="30" t="s">
        <v>99</v>
      </c>
      <c r="F53" s="31">
        <f>SUM(F54:F58)</f>
        <v>1110000</v>
      </c>
      <c r="G53" s="31">
        <f>SUM(G54:G58)</f>
        <v>1090000</v>
      </c>
      <c r="H53" s="86">
        <f>SUM(H54:H58)</f>
        <v>977674.47</v>
      </c>
      <c r="I53" s="26">
        <f t="shared" si="0"/>
        <v>89.694905504587155</v>
      </c>
    </row>
    <row r="54" spans="1:9" s="38" customFormat="1" ht="13.5">
      <c r="A54" s="34"/>
      <c r="B54" s="34"/>
      <c r="C54" s="34">
        <v>722432</v>
      </c>
      <c r="D54" s="35" t="s">
        <v>100</v>
      </c>
      <c r="E54" s="36" t="s">
        <v>388</v>
      </c>
      <c r="F54" s="37">
        <v>60000</v>
      </c>
      <c r="G54" s="37">
        <v>60000</v>
      </c>
      <c r="H54" s="88">
        <v>0</v>
      </c>
      <c r="I54" s="26">
        <f t="shared" si="0"/>
        <v>0</v>
      </c>
    </row>
    <row r="55" spans="1:9" s="38" customFormat="1" ht="13.5">
      <c r="A55" s="34"/>
      <c r="B55" s="34"/>
      <c r="C55" s="34">
        <v>722433</v>
      </c>
      <c r="D55" s="35" t="s">
        <v>101</v>
      </c>
      <c r="E55" s="36" t="s">
        <v>102</v>
      </c>
      <c r="F55" s="37">
        <v>200000</v>
      </c>
      <c r="G55" s="37">
        <v>150000</v>
      </c>
      <c r="H55" s="88">
        <v>88424.41</v>
      </c>
      <c r="I55" s="26">
        <f t="shared" si="0"/>
        <v>58.949606666666668</v>
      </c>
    </row>
    <row r="56" spans="1:9" s="38" customFormat="1" ht="13.5">
      <c r="A56" s="34"/>
      <c r="B56" s="34"/>
      <c r="C56" s="34">
        <v>722434</v>
      </c>
      <c r="D56" s="35" t="s">
        <v>103</v>
      </c>
      <c r="E56" s="36" t="s">
        <v>104</v>
      </c>
      <c r="F56" s="37">
        <v>250000</v>
      </c>
      <c r="G56" s="37">
        <v>280000</v>
      </c>
      <c r="H56" s="88">
        <v>292737.48</v>
      </c>
      <c r="I56" s="26">
        <f t="shared" si="0"/>
        <v>104.5491</v>
      </c>
    </row>
    <row r="57" spans="1:9" s="38" customFormat="1" ht="13.5">
      <c r="A57" s="34"/>
      <c r="B57" s="34"/>
      <c r="C57" s="34">
        <v>722435</v>
      </c>
      <c r="D57" s="35" t="s">
        <v>105</v>
      </c>
      <c r="E57" s="36" t="s">
        <v>106</v>
      </c>
      <c r="F57" s="37">
        <v>600000</v>
      </c>
      <c r="G57" s="37">
        <v>600000</v>
      </c>
      <c r="H57" s="88">
        <v>596512.57999999996</v>
      </c>
      <c r="I57" s="26">
        <f t="shared" si="0"/>
        <v>99.418763333333331</v>
      </c>
    </row>
    <row r="58" spans="1:9" s="38" customFormat="1" ht="12" hidden="1" customHeight="1">
      <c r="A58" s="34"/>
      <c r="B58" s="34"/>
      <c r="C58" s="34">
        <v>722437</v>
      </c>
      <c r="D58" s="35" t="s">
        <v>107</v>
      </c>
      <c r="E58" s="36" t="s">
        <v>108</v>
      </c>
      <c r="F58" s="37">
        <v>0</v>
      </c>
      <c r="G58" s="37">
        <v>0</v>
      </c>
      <c r="H58" s="88">
        <v>0</v>
      </c>
      <c r="I58" s="26" t="e">
        <f t="shared" si="0"/>
        <v>#DIV/0!</v>
      </c>
    </row>
    <row r="59" spans="1:9" s="32" customFormat="1" ht="13.5">
      <c r="A59" s="28"/>
      <c r="B59" s="28">
        <v>722440</v>
      </c>
      <c r="C59" s="28"/>
      <c r="D59" s="29" t="s">
        <v>109</v>
      </c>
      <c r="E59" s="30" t="s">
        <v>110</v>
      </c>
      <c r="F59" s="31">
        <f>SUM(F60)</f>
        <v>100000</v>
      </c>
      <c r="G59" s="31">
        <f>SUM(G60)</f>
        <v>100000</v>
      </c>
      <c r="H59" s="86">
        <f>SUM(H60)</f>
        <v>0</v>
      </c>
      <c r="I59" s="26">
        <f t="shared" si="0"/>
        <v>0</v>
      </c>
    </row>
    <row r="60" spans="1:9" s="38" customFormat="1" ht="13.5">
      <c r="A60" s="34"/>
      <c r="B60" s="34"/>
      <c r="C60" s="34">
        <v>722442</v>
      </c>
      <c r="D60" s="35" t="s">
        <v>111</v>
      </c>
      <c r="E60" s="36" t="s">
        <v>112</v>
      </c>
      <c r="F60" s="37">
        <v>100000</v>
      </c>
      <c r="G60" s="37">
        <v>100000</v>
      </c>
      <c r="H60" s="88">
        <v>0</v>
      </c>
      <c r="I60" s="26">
        <f t="shared" si="0"/>
        <v>0</v>
      </c>
    </row>
    <row r="61" spans="1:9" s="32" customFormat="1" ht="13.5">
      <c r="A61" s="28"/>
      <c r="B61" s="28">
        <v>722450</v>
      </c>
      <c r="C61" s="28"/>
      <c r="D61" s="29" t="s">
        <v>113</v>
      </c>
      <c r="E61" s="30" t="s">
        <v>114</v>
      </c>
      <c r="F61" s="31">
        <f>SUM(F62)</f>
        <v>20000</v>
      </c>
      <c r="G61" s="31">
        <f>SUM(G62)</f>
        <v>20000</v>
      </c>
      <c r="H61" s="86">
        <f>SUM(H62)</f>
        <v>0</v>
      </c>
      <c r="I61" s="26">
        <f t="shared" si="0"/>
        <v>0</v>
      </c>
    </row>
    <row r="62" spans="1:9" s="38" customFormat="1" ht="13.5">
      <c r="A62" s="34"/>
      <c r="B62" s="34"/>
      <c r="C62" s="34">
        <v>722459</v>
      </c>
      <c r="D62" s="35" t="s">
        <v>115</v>
      </c>
      <c r="E62" s="36" t="s">
        <v>116</v>
      </c>
      <c r="F62" s="37">
        <v>20000</v>
      </c>
      <c r="G62" s="37">
        <v>20000</v>
      </c>
      <c r="H62" s="88">
        <v>0</v>
      </c>
      <c r="I62" s="26">
        <f t="shared" si="0"/>
        <v>0</v>
      </c>
    </row>
    <row r="63" spans="1:9" s="32" customFormat="1" ht="13.5">
      <c r="A63" s="28"/>
      <c r="B63" s="28">
        <v>722460</v>
      </c>
      <c r="C63" s="28"/>
      <c r="D63" s="29" t="s">
        <v>117</v>
      </c>
      <c r="E63" s="30" t="s">
        <v>118</v>
      </c>
      <c r="F63" s="31">
        <f>SUM(F64+F65)</f>
        <v>120000</v>
      </c>
      <c r="G63" s="31">
        <f>SUM(G64+G65)</f>
        <v>90000</v>
      </c>
      <c r="H63" s="86">
        <f>SUM(H64+H65)</f>
        <v>80702.34</v>
      </c>
      <c r="I63" s="26">
        <f t="shared" si="0"/>
        <v>89.669266666666658</v>
      </c>
    </row>
    <row r="64" spans="1:9" s="38" customFormat="1" ht="13.5">
      <c r="A64" s="34"/>
      <c r="B64" s="34"/>
      <c r="C64" s="34">
        <v>722461</v>
      </c>
      <c r="D64" s="35" t="s">
        <v>119</v>
      </c>
      <c r="E64" s="36" t="s">
        <v>120</v>
      </c>
      <c r="F64" s="37">
        <v>40000</v>
      </c>
      <c r="G64" s="37">
        <v>40000</v>
      </c>
      <c r="H64" s="88">
        <v>42252.75</v>
      </c>
      <c r="I64" s="26">
        <f t="shared" si="0"/>
        <v>105.63187499999999</v>
      </c>
    </row>
    <row r="65" spans="1:9" s="38" customFormat="1" ht="13.5">
      <c r="A65" s="34"/>
      <c r="B65" s="34"/>
      <c r="C65" s="34">
        <v>722463</v>
      </c>
      <c r="D65" s="35" t="s">
        <v>121</v>
      </c>
      <c r="E65" s="36" t="s">
        <v>122</v>
      </c>
      <c r="F65" s="37">
        <v>80000</v>
      </c>
      <c r="G65" s="37">
        <v>50000</v>
      </c>
      <c r="H65" s="88">
        <v>38449.589999999997</v>
      </c>
      <c r="I65" s="26">
        <f t="shared" si="0"/>
        <v>76.899179999999987</v>
      </c>
    </row>
    <row r="66" spans="1:9" s="32" customFormat="1" ht="13.5">
      <c r="A66" s="28">
        <v>722500</v>
      </c>
      <c r="B66" s="28"/>
      <c r="C66" s="28"/>
      <c r="D66" s="29" t="s">
        <v>123</v>
      </c>
      <c r="E66" s="30" t="s">
        <v>124</v>
      </c>
      <c r="F66" s="31">
        <f>SUM(F67+F71+F77+F75)</f>
        <v>943000</v>
      </c>
      <c r="G66" s="31">
        <f>SUM(G67+G71+G77+G75)</f>
        <v>878000</v>
      </c>
      <c r="H66" s="86">
        <f>SUM(H67+H71+H77+H75)</f>
        <v>601671.47</v>
      </c>
      <c r="I66" s="26">
        <f t="shared" si="0"/>
        <v>68.527502277904318</v>
      </c>
    </row>
    <row r="67" spans="1:9" s="32" customFormat="1" ht="13.5">
      <c r="A67" s="28"/>
      <c r="B67" s="28">
        <v>722510</v>
      </c>
      <c r="C67" s="28"/>
      <c r="D67" s="29" t="s">
        <v>125</v>
      </c>
      <c r="E67" s="30" t="s">
        <v>126</v>
      </c>
      <c r="F67" s="31">
        <f>SUM(F68+F69+F70)</f>
        <v>165000</v>
      </c>
      <c r="G67" s="31">
        <f>SUM(G68+G69+G70)</f>
        <v>160000</v>
      </c>
      <c r="H67" s="86">
        <f>SUM(H68+H69+H70)</f>
        <v>167517.68</v>
      </c>
      <c r="I67" s="26">
        <f t="shared" si="0"/>
        <v>104.69855</v>
      </c>
    </row>
    <row r="68" spans="1:9" s="38" customFormat="1" ht="13.5">
      <c r="A68" s="34"/>
      <c r="B68" s="34"/>
      <c r="C68" s="34">
        <v>722515</v>
      </c>
      <c r="D68" s="35" t="s">
        <v>127</v>
      </c>
      <c r="E68" s="36" t="s">
        <v>128</v>
      </c>
      <c r="F68" s="37">
        <v>15000</v>
      </c>
      <c r="G68" s="37">
        <v>10000</v>
      </c>
      <c r="H68" s="88">
        <v>7013.26</v>
      </c>
      <c r="I68" s="26">
        <f t="shared" si="0"/>
        <v>70.132599999999996</v>
      </c>
    </row>
    <row r="69" spans="1:9" s="38" customFormat="1" ht="13.5">
      <c r="A69" s="34"/>
      <c r="B69" s="34"/>
      <c r="C69" s="34">
        <v>722516</v>
      </c>
      <c r="D69" s="35" t="s">
        <v>129</v>
      </c>
      <c r="E69" s="36" t="s">
        <v>130</v>
      </c>
      <c r="F69" s="37">
        <v>90000</v>
      </c>
      <c r="G69" s="37">
        <v>90000</v>
      </c>
      <c r="H69" s="88">
        <v>73046.5</v>
      </c>
      <c r="I69" s="26">
        <f t="shared" si="0"/>
        <v>81.162777777777777</v>
      </c>
    </row>
    <row r="70" spans="1:9" s="38" customFormat="1" ht="13.5">
      <c r="A70" s="34"/>
      <c r="B70" s="34"/>
      <c r="C70" s="34">
        <v>722518</v>
      </c>
      <c r="D70" s="35" t="s">
        <v>131</v>
      </c>
      <c r="E70" s="36" t="s">
        <v>132</v>
      </c>
      <c r="F70" s="37">
        <v>60000</v>
      </c>
      <c r="G70" s="37">
        <v>60000</v>
      </c>
      <c r="H70" s="88">
        <v>87457.919999999998</v>
      </c>
      <c r="I70" s="26">
        <f t="shared" si="0"/>
        <v>145.76319999999998</v>
      </c>
    </row>
    <row r="71" spans="1:9" s="32" customFormat="1" ht="13.5">
      <c r="A71" s="28"/>
      <c r="B71" s="28">
        <v>722530</v>
      </c>
      <c r="C71" s="28"/>
      <c r="D71" s="29" t="s">
        <v>133</v>
      </c>
      <c r="E71" s="30" t="s">
        <v>134</v>
      </c>
      <c r="F71" s="31">
        <f>SUM(F72+F73+F74)</f>
        <v>400000</v>
      </c>
      <c r="G71" s="31">
        <f>SUM(G72+G73+G74)</f>
        <v>340000</v>
      </c>
      <c r="H71" s="86">
        <f>SUM(H72+H73+H74)</f>
        <v>319968.36</v>
      </c>
      <c r="I71" s="26">
        <f t="shared" ref="I71:I97" si="3">SUM(H71/(G71/100))</f>
        <v>94.108341176470589</v>
      </c>
    </row>
    <row r="72" spans="1:9" s="38" customFormat="1" ht="13.5">
      <c r="A72" s="34"/>
      <c r="B72" s="34"/>
      <c r="C72" s="34">
        <v>722531</v>
      </c>
      <c r="D72" s="35" t="s">
        <v>135</v>
      </c>
      <c r="E72" s="36" t="s">
        <v>136</v>
      </c>
      <c r="F72" s="37">
        <v>80000</v>
      </c>
      <c r="G72" s="37">
        <v>80000</v>
      </c>
      <c r="H72" s="88">
        <v>84335.43</v>
      </c>
      <c r="I72" s="26">
        <f t="shared" si="3"/>
        <v>105.4192875</v>
      </c>
    </row>
    <row r="73" spans="1:9" s="38" customFormat="1" ht="13.5">
      <c r="A73" s="34"/>
      <c r="B73" s="34"/>
      <c r="C73" s="34">
        <v>722532</v>
      </c>
      <c r="D73" s="35" t="s">
        <v>137</v>
      </c>
      <c r="E73" s="36" t="s">
        <v>138</v>
      </c>
      <c r="F73" s="37">
        <v>210000</v>
      </c>
      <c r="G73" s="37">
        <v>210000</v>
      </c>
      <c r="H73" s="88">
        <v>209380.39</v>
      </c>
      <c r="I73" s="26">
        <f t="shared" si="3"/>
        <v>99.70494761904763</v>
      </c>
    </row>
    <row r="74" spans="1:9" s="38" customFormat="1" ht="13.5">
      <c r="A74" s="34"/>
      <c r="B74" s="34"/>
      <c r="C74" s="34">
        <v>722538</v>
      </c>
      <c r="D74" s="35" t="s">
        <v>139</v>
      </c>
      <c r="E74" s="36" t="s">
        <v>140</v>
      </c>
      <c r="F74" s="37">
        <v>110000</v>
      </c>
      <c r="G74" s="37">
        <v>50000</v>
      </c>
      <c r="H74" s="88">
        <v>26252.54</v>
      </c>
      <c r="I74" s="26">
        <f t="shared" si="3"/>
        <v>52.50508</v>
      </c>
    </row>
    <row r="75" spans="1:9" s="32" customFormat="1" ht="13.5">
      <c r="A75" s="28"/>
      <c r="B75" s="28">
        <v>722550</v>
      </c>
      <c r="C75" s="28"/>
      <c r="D75" s="29" t="s">
        <v>141</v>
      </c>
      <c r="E75" s="30" t="s">
        <v>142</v>
      </c>
      <c r="F75" s="31">
        <f>SUM(F76)</f>
        <v>100000</v>
      </c>
      <c r="G75" s="31">
        <f>SUM(G76)</f>
        <v>100000</v>
      </c>
      <c r="H75" s="86">
        <f>SUM(H76)</f>
        <v>99937.43</v>
      </c>
      <c r="I75" s="26">
        <f t="shared" si="3"/>
        <v>99.937429999999992</v>
      </c>
    </row>
    <row r="76" spans="1:9" s="32" customFormat="1" ht="13.5">
      <c r="A76" s="28"/>
      <c r="B76" s="28"/>
      <c r="C76" s="44">
        <v>722554</v>
      </c>
      <c r="D76" s="35" t="s">
        <v>143</v>
      </c>
      <c r="E76" s="36" t="s">
        <v>142</v>
      </c>
      <c r="F76" s="37">
        <v>100000</v>
      </c>
      <c r="G76" s="37">
        <v>100000</v>
      </c>
      <c r="H76" s="88">
        <v>99937.43</v>
      </c>
      <c r="I76" s="26">
        <f t="shared" si="3"/>
        <v>99.937429999999992</v>
      </c>
    </row>
    <row r="77" spans="1:9" s="32" customFormat="1" ht="13.5">
      <c r="A77" s="28"/>
      <c r="B77" s="28">
        <v>722580</v>
      </c>
      <c r="C77" s="28"/>
      <c r="D77" s="29" t="s">
        <v>144</v>
      </c>
      <c r="E77" s="30" t="s">
        <v>145</v>
      </c>
      <c r="F77" s="31">
        <f>SUM(F78+F79+F80+F81)</f>
        <v>278000</v>
      </c>
      <c r="G77" s="31">
        <f>SUM(G78+G79+G80+G81)</f>
        <v>278000</v>
      </c>
      <c r="H77" s="86">
        <f>SUM(H78+H79+H80+H81)</f>
        <v>14248</v>
      </c>
      <c r="I77" s="26">
        <f t="shared" si="3"/>
        <v>5.1251798561151078</v>
      </c>
    </row>
    <row r="78" spans="1:9" s="38" customFormat="1" ht="13.5">
      <c r="A78" s="34"/>
      <c r="B78" s="34"/>
      <c r="C78" s="34">
        <v>722581</v>
      </c>
      <c r="D78" s="35" t="s">
        <v>146</v>
      </c>
      <c r="E78" s="36" t="s">
        <v>147</v>
      </c>
      <c r="F78" s="37">
        <v>256000</v>
      </c>
      <c r="G78" s="37">
        <v>256000</v>
      </c>
      <c r="H78" s="88">
        <v>14248</v>
      </c>
      <c r="I78" s="26">
        <f t="shared" si="3"/>
        <v>5.5656249999999998</v>
      </c>
    </row>
    <row r="79" spans="1:9" s="38" customFormat="1" ht="13.5">
      <c r="A79" s="34"/>
      <c r="B79" s="34"/>
      <c r="C79" s="34">
        <v>722582</v>
      </c>
      <c r="D79" s="35" t="s">
        <v>148</v>
      </c>
      <c r="E79" s="36" t="s">
        <v>149</v>
      </c>
      <c r="F79" s="37">
        <v>20000</v>
      </c>
      <c r="G79" s="37">
        <v>20000</v>
      </c>
      <c r="H79" s="88">
        <v>0</v>
      </c>
      <c r="I79" s="26">
        <f t="shared" si="3"/>
        <v>0</v>
      </c>
    </row>
    <row r="80" spans="1:9" s="38" customFormat="1" ht="13.5">
      <c r="A80" s="44"/>
      <c r="B80" s="44"/>
      <c r="C80" s="44">
        <v>722583</v>
      </c>
      <c r="D80" s="45" t="s">
        <v>150</v>
      </c>
      <c r="E80" s="46" t="s">
        <v>151</v>
      </c>
      <c r="F80" s="47">
        <v>1000</v>
      </c>
      <c r="G80" s="47">
        <v>1000</v>
      </c>
      <c r="H80" s="90">
        <v>0</v>
      </c>
      <c r="I80" s="26">
        <f t="shared" si="3"/>
        <v>0</v>
      </c>
    </row>
    <row r="81" spans="1:9" s="38" customFormat="1" ht="13.5">
      <c r="A81" s="44"/>
      <c r="B81" s="44"/>
      <c r="C81" s="44">
        <v>722584</v>
      </c>
      <c r="D81" s="45" t="s">
        <v>152</v>
      </c>
      <c r="E81" s="46" t="s">
        <v>153</v>
      </c>
      <c r="F81" s="47">
        <v>1000</v>
      </c>
      <c r="G81" s="47">
        <v>1000</v>
      </c>
      <c r="H81" s="90">
        <v>0</v>
      </c>
      <c r="I81" s="26">
        <f t="shared" si="3"/>
        <v>0</v>
      </c>
    </row>
    <row r="82" spans="1:9" s="32" customFormat="1" ht="13.5">
      <c r="A82" s="28">
        <v>722600</v>
      </c>
      <c r="B82" s="28"/>
      <c r="C82" s="28"/>
      <c r="D82" s="29" t="s">
        <v>154</v>
      </c>
      <c r="E82" s="30" t="s">
        <v>155</v>
      </c>
      <c r="F82" s="31">
        <f>SUM(F83)</f>
        <v>160000</v>
      </c>
      <c r="G82" s="31">
        <f>SUM(G83)</f>
        <v>130000</v>
      </c>
      <c r="H82" s="86">
        <f>SUM(H83)</f>
        <v>72127.26999999999</v>
      </c>
      <c r="I82" s="26">
        <f t="shared" si="3"/>
        <v>55.482515384615375</v>
      </c>
    </row>
    <row r="83" spans="1:9" s="32" customFormat="1" ht="13.5">
      <c r="A83" s="28"/>
      <c r="B83" s="28">
        <v>722610</v>
      </c>
      <c r="C83" s="28"/>
      <c r="D83" s="29" t="s">
        <v>156</v>
      </c>
      <c r="E83" s="30" t="s">
        <v>157</v>
      </c>
      <c r="F83" s="31">
        <f>SUM(F84+F85)</f>
        <v>160000</v>
      </c>
      <c r="G83" s="31">
        <f>SUM(G84+G85)</f>
        <v>130000</v>
      </c>
      <c r="H83" s="86">
        <f>SUM(H84+H85)</f>
        <v>72127.26999999999</v>
      </c>
      <c r="I83" s="26">
        <f t="shared" si="3"/>
        <v>55.482515384615375</v>
      </c>
    </row>
    <row r="84" spans="1:9" s="38" customFormat="1" ht="13.5">
      <c r="A84" s="34"/>
      <c r="B84" s="34"/>
      <c r="C84" s="44">
        <v>722612</v>
      </c>
      <c r="D84" s="35" t="s">
        <v>158</v>
      </c>
      <c r="E84" s="36" t="s">
        <v>159</v>
      </c>
      <c r="F84" s="37">
        <v>60000</v>
      </c>
      <c r="G84" s="37">
        <v>60000</v>
      </c>
      <c r="H84" s="88">
        <v>44406.59</v>
      </c>
      <c r="I84" s="26">
        <f t="shared" si="3"/>
        <v>74.010983333333328</v>
      </c>
    </row>
    <row r="85" spans="1:9" s="32" customFormat="1" ht="13.5">
      <c r="A85" s="28"/>
      <c r="B85" s="28"/>
      <c r="C85" s="44">
        <v>722613</v>
      </c>
      <c r="D85" s="35" t="s">
        <v>160</v>
      </c>
      <c r="E85" s="36" t="s">
        <v>157</v>
      </c>
      <c r="F85" s="37">
        <v>100000</v>
      </c>
      <c r="G85" s="37">
        <v>70000</v>
      </c>
      <c r="H85" s="88">
        <v>27720.68</v>
      </c>
      <c r="I85" s="26">
        <f t="shared" si="3"/>
        <v>39.600971428571427</v>
      </c>
    </row>
    <row r="86" spans="1:9" s="32" customFormat="1" ht="13.5">
      <c r="A86" s="28">
        <v>722700</v>
      </c>
      <c r="B86" s="28"/>
      <c r="C86" s="28"/>
      <c r="D86" s="29" t="s">
        <v>161</v>
      </c>
      <c r="E86" s="30" t="s">
        <v>162</v>
      </c>
      <c r="F86" s="31">
        <f t="shared" ref="F86:H87" si="4">SUM(F87)</f>
        <v>100000</v>
      </c>
      <c r="G86" s="31">
        <f t="shared" si="4"/>
        <v>100000</v>
      </c>
      <c r="H86" s="86">
        <f t="shared" si="4"/>
        <v>157776.37</v>
      </c>
      <c r="I86" s="26">
        <f t="shared" si="3"/>
        <v>157.77636999999999</v>
      </c>
    </row>
    <row r="87" spans="1:9" s="32" customFormat="1" ht="13.5">
      <c r="A87" s="28"/>
      <c r="B87" s="28">
        <v>722790</v>
      </c>
      <c r="C87" s="28"/>
      <c r="D87" s="29" t="s">
        <v>163</v>
      </c>
      <c r="E87" s="30" t="s">
        <v>164</v>
      </c>
      <c r="F87" s="31">
        <f t="shared" si="4"/>
        <v>100000</v>
      </c>
      <c r="G87" s="31">
        <f t="shared" si="4"/>
        <v>100000</v>
      </c>
      <c r="H87" s="86">
        <f t="shared" si="4"/>
        <v>157776.37</v>
      </c>
      <c r="I87" s="26">
        <f t="shared" si="3"/>
        <v>157.77636999999999</v>
      </c>
    </row>
    <row r="88" spans="1:9" s="32" customFormat="1" ht="13.5">
      <c r="A88" s="28"/>
      <c r="B88" s="28"/>
      <c r="C88" s="44">
        <v>722791</v>
      </c>
      <c r="D88" s="35" t="s">
        <v>165</v>
      </c>
      <c r="E88" s="36" t="s">
        <v>166</v>
      </c>
      <c r="F88" s="37">
        <v>100000</v>
      </c>
      <c r="G88" s="37">
        <v>100000</v>
      </c>
      <c r="H88" s="88">
        <v>157776.37</v>
      </c>
      <c r="I88" s="26">
        <f t="shared" si="3"/>
        <v>157.77636999999999</v>
      </c>
    </row>
    <row r="89" spans="1:9" s="32" customFormat="1" ht="13.5">
      <c r="A89" s="28">
        <v>723100</v>
      </c>
      <c r="B89" s="28"/>
      <c r="C89" s="28"/>
      <c r="D89" s="29" t="s">
        <v>167</v>
      </c>
      <c r="E89" s="30" t="s">
        <v>168</v>
      </c>
      <c r="F89" s="31">
        <f t="shared" ref="F89:H90" si="5">SUM(F90)</f>
        <v>1000</v>
      </c>
      <c r="G89" s="31">
        <f t="shared" si="5"/>
        <v>1000</v>
      </c>
      <c r="H89" s="86">
        <f t="shared" si="5"/>
        <v>4930</v>
      </c>
      <c r="I89" s="26">
        <f t="shared" si="3"/>
        <v>493</v>
      </c>
    </row>
    <row r="90" spans="1:9" s="32" customFormat="1" ht="13.5">
      <c r="A90" s="28"/>
      <c r="B90" s="28">
        <v>723130</v>
      </c>
      <c r="C90" s="28"/>
      <c r="D90" s="29" t="s">
        <v>169</v>
      </c>
      <c r="E90" s="30" t="s">
        <v>170</v>
      </c>
      <c r="F90" s="31">
        <f t="shared" si="5"/>
        <v>1000</v>
      </c>
      <c r="G90" s="31">
        <f t="shared" si="5"/>
        <v>1000</v>
      </c>
      <c r="H90" s="86">
        <f t="shared" si="5"/>
        <v>4930</v>
      </c>
      <c r="I90" s="26">
        <f t="shared" si="3"/>
        <v>493</v>
      </c>
    </row>
    <row r="91" spans="1:9" s="38" customFormat="1" ht="13.5">
      <c r="A91" s="34"/>
      <c r="B91" s="34"/>
      <c r="C91" s="34">
        <v>723132</v>
      </c>
      <c r="D91" s="35" t="s">
        <v>171</v>
      </c>
      <c r="E91" s="36" t="s">
        <v>172</v>
      </c>
      <c r="F91" s="37">
        <v>1000</v>
      </c>
      <c r="G91" s="37">
        <v>1000</v>
      </c>
      <c r="H91" s="88">
        <v>4930</v>
      </c>
      <c r="I91" s="26">
        <f t="shared" si="3"/>
        <v>493</v>
      </c>
    </row>
    <row r="92" spans="1:9" s="32" customFormat="1" ht="13.5">
      <c r="A92" s="28">
        <v>730000</v>
      </c>
      <c r="B92" s="28"/>
      <c r="C92" s="28"/>
      <c r="D92" s="29" t="s">
        <v>173</v>
      </c>
      <c r="E92" s="30" t="s">
        <v>385</v>
      </c>
      <c r="F92" s="31">
        <f t="shared" ref="F92:H93" si="6">SUM(F93)</f>
        <v>3100000</v>
      </c>
      <c r="G92" s="31">
        <f t="shared" si="6"/>
        <v>3615000</v>
      </c>
      <c r="H92" s="86">
        <f t="shared" si="6"/>
        <v>3449555.7800000003</v>
      </c>
      <c r="I92" s="26">
        <f t="shared" si="3"/>
        <v>95.423396403872758</v>
      </c>
    </row>
    <row r="93" spans="1:9" s="32" customFormat="1" ht="13.5">
      <c r="A93" s="28">
        <v>732000</v>
      </c>
      <c r="B93" s="28"/>
      <c r="C93" s="28"/>
      <c r="D93" s="29" t="s">
        <v>174</v>
      </c>
      <c r="E93" s="30" t="s">
        <v>175</v>
      </c>
      <c r="F93" s="31">
        <f t="shared" si="6"/>
        <v>3100000</v>
      </c>
      <c r="G93" s="31">
        <f t="shared" si="6"/>
        <v>3615000</v>
      </c>
      <c r="H93" s="86">
        <f t="shared" si="6"/>
        <v>3449555.7800000003</v>
      </c>
      <c r="I93" s="26">
        <f t="shared" si="3"/>
        <v>95.423396403872758</v>
      </c>
    </row>
    <row r="94" spans="1:9" s="38" customFormat="1" ht="13.5">
      <c r="A94" s="34"/>
      <c r="B94" s="34">
        <v>732100</v>
      </c>
      <c r="C94" s="34"/>
      <c r="D94" s="29" t="s">
        <v>176</v>
      </c>
      <c r="E94" s="36" t="s">
        <v>386</v>
      </c>
      <c r="F94" s="37">
        <f>SUM(F95+F96)</f>
        <v>3100000</v>
      </c>
      <c r="G94" s="37">
        <f>SUM(G95+G96)</f>
        <v>3615000</v>
      </c>
      <c r="H94" s="88">
        <f>SUM(H95+H96)</f>
        <v>3449555.7800000003</v>
      </c>
      <c r="I94" s="26">
        <f t="shared" si="3"/>
        <v>95.423396403872758</v>
      </c>
    </row>
    <row r="95" spans="1:9" s="38" customFormat="1" ht="13.5">
      <c r="A95" s="34"/>
      <c r="B95" s="34"/>
      <c r="C95" s="34">
        <v>732110</v>
      </c>
      <c r="D95" s="35" t="s">
        <v>177</v>
      </c>
      <c r="E95" s="36" t="s">
        <v>386</v>
      </c>
      <c r="F95" s="37">
        <v>1100000</v>
      </c>
      <c r="G95" s="37">
        <v>1615000</v>
      </c>
      <c r="H95" s="88">
        <v>1661444.2</v>
      </c>
      <c r="I95" s="26">
        <f t="shared" si="3"/>
        <v>102.87580185758513</v>
      </c>
    </row>
    <row r="96" spans="1:9" s="38" customFormat="1" ht="13.5">
      <c r="A96" s="34"/>
      <c r="B96" s="34"/>
      <c r="C96" s="34">
        <v>732110</v>
      </c>
      <c r="D96" s="35" t="s">
        <v>178</v>
      </c>
      <c r="E96" s="36" t="s">
        <v>179</v>
      </c>
      <c r="F96" s="37">
        <v>2000000</v>
      </c>
      <c r="G96" s="37">
        <v>2000000</v>
      </c>
      <c r="H96" s="88">
        <v>1788111.58</v>
      </c>
      <c r="I96" s="26">
        <f t="shared" si="3"/>
        <v>89.405579000000003</v>
      </c>
    </row>
    <row r="97" spans="1:9" s="32" customFormat="1" ht="12.75" customHeight="1">
      <c r="A97" s="28">
        <v>700000</v>
      </c>
      <c r="B97" s="28"/>
      <c r="C97" s="28"/>
      <c r="D97" s="29" t="s">
        <v>180</v>
      </c>
      <c r="E97" s="39" t="s">
        <v>181</v>
      </c>
      <c r="F97" s="31">
        <f>SUM(F6+F30++F92)</f>
        <v>15394800</v>
      </c>
      <c r="G97" s="31">
        <f>SUM(G6+G30++G92)</f>
        <v>15240000</v>
      </c>
      <c r="H97" s="86">
        <f>SUM(H6+H30++H92)</f>
        <v>13452344.510000002</v>
      </c>
      <c r="I97" s="26">
        <f t="shared" si="3"/>
        <v>88.269977099737545</v>
      </c>
    </row>
    <row r="98" spans="1:9" s="32" customFormat="1" ht="12.75" hidden="1">
      <c r="A98" s="28"/>
      <c r="B98" s="28"/>
      <c r="C98" s="28"/>
      <c r="D98" s="29" t="s">
        <v>182</v>
      </c>
      <c r="E98" s="30" t="s">
        <v>183</v>
      </c>
      <c r="F98" s="31">
        <f>SUM(F99+F100+F101)</f>
        <v>0</v>
      </c>
      <c r="G98" s="31">
        <f>SUM(G99+G100+G101)</f>
        <v>0</v>
      </c>
      <c r="H98" s="86">
        <f>SUM(H99+H100+H101)</f>
        <v>0</v>
      </c>
      <c r="I98" s="86">
        <f>SUM(I99+I100+I101)</f>
        <v>0</v>
      </c>
    </row>
    <row r="99" spans="1:9" s="32" customFormat="1" ht="12.75" hidden="1">
      <c r="A99" s="28"/>
      <c r="B99" s="28"/>
      <c r="C99" s="28"/>
      <c r="D99" s="29">
        <v>1</v>
      </c>
      <c r="E99" s="30" t="s">
        <v>184</v>
      </c>
      <c r="F99" s="31">
        <v>0</v>
      </c>
      <c r="G99" s="31">
        <v>0</v>
      </c>
      <c r="H99" s="86">
        <v>0</v>
      </c>
      <c r="I99" s="86">
        <v>0</v>
      </c>
    </row>
    <row r="100" spans="1:9" s="32" customFormat="1" ht="12.75" hidden="1">
      <c r="A100" s="28"/>
      <c r="B100" s="28"/>
      <c r="C100" s="28"/>
      <c r="D100" s="29">
        <v>2</v>
      </c>
      <c r="E100" s="30" t="s">
        <v>185</v>
      </c>
      <c r="F100" s="31">
        <v>0</v>
      </c>
      <c r="G100" s="31">
        <v>0</v>
      </c>
      <c r="H100" s="86">
        <v>0</v>
      </c>
      <c r="I100" s="86">
        <v>0</v>
      </c>
    </row>
    <row r="101" spans="1:9" s="32" customFormat="1" ht="12.75" hidden="1">
      <c r="A101" s="28"/>
      <c r="B101" s="28"/>
      <c r="C101" s="28"/>
      <c r="D101" s="29">
        <v>3</v>
      </c>
      <c r="E101" s="30" t="s">
        <v>186</v>
      </c>
      <c r="F101" s="31">
        <v>0</v>
      </c>
      <c r="G101" s="31">
        <v>0</v>
      </c>
      <c r="H101" s="86">
        <v>0</v>
      </c>
      <c r="I101" s="86">
        <v>0</v>
      </c>
    </row>
    <row r="102" spans="1:9" s="48" customFormat="1" ht="12.75" hidden="1">
      <c r="A102" s="28"/>
      <c r="B102" s="28"/>
      <c r="C102" s="28"/>
      <c r="D102" s="29"/>
      <c r="E102" s="30" t="s">
        <v>187</v>
      </c>
      <c r="F102" s="31">
        <f>SUM(F97+F98)</f>
        <v>15394800</v>
      </c>
      <c r="G102" s="31">
        <f>SUM(G97+G98)</f>
        <v>15240000</v>
      </c>
      <c r="H102" s="86">
        <f>SUM(H97+H98)</f>
        <v>13452344.510000002</v>
      </c>
      <c r="I102" s="86">
        <f>SUM(I97+I98)</f>
        <v>88.269977099737545</v>
      </c>
    </row>
    <row r="103" spans="1:9" s="38" customFormat="1" ht="12.75">
      <c r="A103" s="49"/>
      <c r="B103" s="49"/>
      <c r="C103" s="49"/>
      <c r="D103" s="50"/>
      <c r="E103" s="51"/>
      <c r="F103" s="52"/>
      <c r="G103" s="52"/>
      <c r="H103" s="91"/>
      <c r="I103" s="91"/>
    </row>
    <row r="104" spans="1:9" s="21" customFormat="1" ht="12.75">
      <c r="D104" s="53"/>
      <c r="E104" s="54"/>
      <c r="F104" s="55"/>
      <c r="G104" s="55"/>
      <c r="H104" s="92"/>
      <c r="I104" s="92"/>
    </row>
  </sheetData>
  <printOptions horizontalCentered="1"/>
  <pageMargins left="0.31496062992125984" right="0.31496062992125984" top="0.94488188976377963" bottom="0.94488188976377963" header="0.31496062992125984" footer="0.31496062992125984"/>
  <pageSetup paperSize="9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3:I220"/>
  <sheetViews>
    <sheetView zoomScale="130" zoomScaleNormal="130" workbookViewId="0">
      <selection activeCell="E2" sqref="E2"/>
    </sheetView>
  </sheetViews>
  <sheetFormatPr defaultRowHeight="15"/>
  <cols>
    <col min="1" max="2" width="6.85546875" style="56" customWidth="1"/>
    <col min="3" max="3" width="6.7109375" style="56" customWidth="1"/>
    <col min="4" max="4" width="5.140625" style="57" customWidth="1"/>
    <col min="5" max="5" width="56.140625" style="56" customWidth="1"/>
    <col min="6" max="6" width="0" style="78" hidden="1" customWidth="1"/>
    <col min="7" max="7" width="11.28515625" style="59" customWidth="1"/>
    <col min="8" max="8" width="14.140625" style="93" customWidth="1"/>
    <col min="9" max="9" width="9.7109375" style="59" customWidth="1"/>
    <col min="251" max="251" width="6.85546875" customWidth="1"/>
    <col min="252" max="252" width="7.28515625" customWidth="1"/>
    <col min="253" max="253" width="9.28515625" customWidth="1"/>
    <col min="254" max="254" width="6.7109375" customWidth="1"/>
    <col min="255" max="255" width="59.7109375" customWidth="1"/>
    <col min="256" max="257" width="11.5703125" customWidth="1"/>
    <col min="258" max="258" width="12.5703125" customWidth="1"/>
    <col min="507" max="507" width="6.85546875" customWidth="1"/>
    <col min="508" max="508" width="7.28515625" customWidth="1"/>
    <col min="509" max="509" width="9.28515625" customWidth="1"/>
    <col min="510" max="510" width="6.7109375" customWidth="1"/>
    <col min="511" max="511" width="59.7109375" customWidth="1"/>
    <col min="512" max="513" width="11.5703125" customWidth="1"/>
    <col min="514" max="514" width="12.5703125" customWidth="1"/>
    <col min="763" max="763" width="6.85546875" customWidth="1"/>
    <col min="764" max="764" width="7.28515625" customWidth="1"/>
    <col min="765" max="765" width="9.28515625" customWidth="1"/>
    <col min="766" max="766" width="6.7109375" customWidth="1"/>
    <col min="767" max="767" width="59.7109375" customWidth="1"/>
    <col min="768" max="769" width="11.5703125" customWidth="1"/>
    <col min="770" max="770" width="12.5703125" customWidth="1"/>
    <col min="1019" max="1019" width="6.85546875" customWidth="1"/>
    <col min="1020" max="1020" width="7.28515625" customWidth="1"/>
    <col min="1021" max="1021" width="9.28515625" customWidth="1"/>
    <col min="1022" max="1022" width="6.7109375" customWidth="1"/>
    <col min="1023" max="1023" width="59.7109375" customWidth="1"/>
    <col min="1024" max="1025" width="11.5703125" customWidth="1"/>
    <col min="1026" max="1026" width="12.5703125" customWidth="1"/>
    <col min="1275" max="1275" width="6.85546875" customWidth="1"/>
    <col min="1276" max="1276" width="7.28515625" customWidth="1"/>
    <col min="1277" max="1277" width="9.28515625" customWidth="1"/>
    <col min="1278" max="1278" width="6.7109375" customWidth="1"/>
    <col min="1279" max="1279" width="59.7109375" customWidth="1"/>
    <col min="1280" max="1281" width="11.5703125" customWidth="1"/>
    <col min="1282" max="1282" width="12.5703125" customWidth="1"/>
    <col min="1531" max="1531" width="6.85546875" customWidth="1"/>
    <col min="1532" max="1532" width="7.28515625" customWidth="1"/>
    <col min="1533" max="1533" width="9.28515625" customWidth="1"/>
    <col min="1534" max="1534" width="6.7109375" customWidth="1"/>
    <col min="1535" max="1535" width="59.7109375" customWidth="1"/>
    <col min="1536" max="1537" width="11.5703125" customWidth="1"/>
    <col min="1538" max="1538" width="12.5703125" customWidth="1"/>
    <col min="1787" max="1787" width="6.85546875" customWidth="1"/>
    <col min="1788" max="1788" width="7.28515625" customWidth="1"/>
    <col min="1789" max="1789" width="9.28515625" customWidth="1"/>
    <col min="1790" max="1790" width="6.7109375" customWidth="1"/>
    <col min="1791" max="1791" width="59.7109375" customWidth="1"/>
    <col min="1792" max="1793" width="11.5703125" customWidth="1"/>
    <col min="1794" max="1794" width="12.5703125" customWidth="1"/>
    <col min="2043" max="2043" width="6.85546875" customWidth="1"/>
    <col min="2044" max="2044" width="7.28515625" customWidth="1"/>
    <col min="2045" max="2045" width="9.28515625" customWidth="1"/>
    <col min="2046" max="2046" width="6.7109375" customWidth="1"/>
    <col min="2047" max="2047" width="59.7109375" customWidth="1"/>
    <col min="2048" max="2049" width="11.5703125" customWidth="1"/>
    <col min="2050" max="2050" width="12.5703125" customWidth="1"/>
    <col min="2299" max="2299" width="6.85546875" customWidth="1"/>
    <col min="2300" max="2300" width="7.28515625" customWidth="1"/>
    <col min="2301" max="2301" width="9.28515625" customWidth="1"/>
    <col min="2302" max="2302" width="6.7109375" customWidth="1"/>
    <col min="2303" max="2303" width="59.7109375" customWidth="1"/>
    <col min="2304" max="2305" width="11.5703125" customWidth="1"/>
    <col min="2306" max="2306" width="12.5703125" customWidth="1"/>
    <col min="2555" max="2555" width="6.85546875" customWidth="1"/>
    <col min="2556" max="2556" width="7.28515625" customWidth="1"/>
    <col min="2557" max="2557" width="9.28515625" customWidth="1"/>
    <col min="2558" max="2558" width="6.7109375" customWidth="1"/>
    <col min="2559" max="2559" width="59.7109375" customWidth="1"/>
    <col min="2560" max="2561" width="11.5703125" customWidth="1"/>
    <col min="2562" max="2562" width="12.5703125" customWidth="1"/>
    <col min="2811" max="2811" width="6.85546875" customWidth="1"/>
    <col min="2812" max="2812" width="7.28515625" customWidth="1"/>
    <col min="2813" max="2813" width="9.28515625" customWidth="1"/>
    <col min="2814" max="2814" width="6.7109375" customWidth="1"/>
    <col min="2815" max="2815" width="59.7109375" customWidth="1"/>
    <col min="2816" max="2817" width="11.5703125" customWidth="1"/>
    <col min="2818" max="2818" width="12.5703125" customWidth="1"/>
    <col min="3067" max="3067" width="6.85546875" customWidth="1"/>
    <col min="3068" max="3068" width="7.28515625" customWidth="1"/>
    <col min="3069" max="3069" width="9.28515625" customWidth="1"/>
    <col min="3070" max="3070" width="6.7109375" customWidth="1"/>
    <col min="3071" max="3071" width="59.7109375" customWidth="1"/>
    <col min="3072" max="3073" width="11.5703125" customWidth="1"/>
    <col min="3074" max="3074" width="12.5703125" customWidth="1"/>
    <col min="3323" max="3323" width="6.85546875" customWidth="1"/>
    <col min="3324" max="3324" width="7.28515625" customWidth="1"/>
    <col min="3325" max="3325" width="9.28515625" customWidth="1"/>
    <col min="3326" max="3326" width="6.7109375" customWidth="1"/>
    <col min="3327" max="3327" width="59.7109375" customWidth="1"/>
    <col min="3328" max="3329" width="11.5703125" customWidth="1"/>
    <col min="3330" max="3330" width="12.5703125" customWidth="1"/>
    <col min="3579" max="3579" width="6.85546875" customWidth="1"/>
    <col min="3580" max="3580" width="7.28515625" customWidth="1"/>
    <col min="3581" max="3581" width="9.28515625" customWidth="1"/>
    <col min="3582" max="3582" width="6.7109375" customWidth="1"/>
    <col min="3583" max="3583" width="59.7109375" customWidth="1"/>
    <col min="3584" max="3585" width="11.5703125" customWidth="1"/>
    <col min="3586" max="3586" width="12.5703125" customWidth="1"/>
    <col min="3835" max="3835" width="6.85546875" customWidth="1"/>
    <col min="3836" max="3836" width="7.28515625" customWidth="1"/>
    <col min="3837" max="3837" width="9.28515625" customWidth="1"/>
    <col min="3838" max="3838" width="6.7109375" customWidth="1"/>
    <col min="3839" max="3839" width="59.7109375" customWidth="1"/>
    <col min="3840" max="3841" width="11.5703125" customWidth="1"/>
    <col min="3842" max="3842" width="12.5703125" customWidth="1"/>
    <col min="4091" max="4091" width="6.85546875" customWidth="1"/>
    <col min="4092" max="4092" width="7.28515625" customWidth="1"/>
    <col min="4093" max="4093" width="9.28515625" customWidth="1"/>
    <col min="4094" max="4094" width="6.7109375" customWidth="1"/>
    <col min="4095" max="4095" width="59.7109375" customWidth="1"/>
    <col min="4096" max="4097" width="11.5703125" customWidth="1"/>
    <col min="4098" max="4098" width="12.5703125" customWidth="1"/>
    <col min="4347" max="4347" width="6.85546875" customWidth="1"/>
    <col min="4348" max="4348" width="7.28515625" customWidth="1"/>
    <col min="4349" max="4349" width="9.28515625" customWidth="1"/>
    <col min="4350" max="4350" width="6.7109375" customWidth="1"/>
    <col min="4351" max="4351" width="59.7109375" customWidth="1"/>
    <col min="4352" max="4353" width="11.5703125" customWidth="1"/>
    <col min="4354" max="4354" width="12.5703125" customWidth="1"/>
    <col min="4603" max="4603" width="6.85546875" customWidth="1"/>
    <col min="4604" max="4604" width="7.28515625" customWidth="1"/>
    <col min="4605" max="4605" width="9.28515625" customWidth="1"/>
    <col min="4606" max="4606" width="6.7109375" customWidth="1"/>
    <col min="4607" max="4607" width="59.7109375" customWidth="1"/>
    <col min="4608" max="4609" width="11.5703125" customWidth="1"/>
    <col min="4610" max="4610" width="12.5703125" customWidth="1"/>
    <col min="4859" max="4859" width="6.85546875" customWidth="1"/>
    <col min="4860" max="4860" width="7.28515625" customWidth="1"/>
    <col min="4861" max="4861" width="9.28515625" customWidth="1"/>
    <col min="4862" max="4862" width="6.7109375" customWidth="1"/>
    <col min="4863" max="4863" width="59.7109375" customWidth="1"/>
    <col min="4864" max="4865" width="11.5703125" customWidth="1"/>
    <col min="4866" max="4866" width="12.5703125" customWidth="1"/>
    <col min="5115" max="5115" width="6.85546875" customWidth="1"/>
    <col min="5116" max="5116" width="7.28515625" customWidth="1"/>
    <col min="5117" max="5117" width="9.28515625" customWidth="1"/>
    <col min="5118" max="5118" width="6.7109375" customWidth="1"/>
    <col min="5119" max="5119" width="59.7109375" customWidth="1"/>
    <col min="5120" max="5121" width="11.5703125" customWidth="1"/>
    <col min="5122" max="5122" width="12.5703125" customWidth="1"/>
    <col min="5371" max="5371" width="6.85546875" customWidth="1"/>
    <col min="5372" max="5372" width="7.28515625" customWidth="1"/>
    <col min="5373" max="5373" width="9.28515625" customWidth="1"/>
    <col min="5374" max="5374" width="6.7109375" customWidth="1"/>
    <col min="5375" max="5375" width="59.7109375" customWidth="1"/>
    <col min="5376" max="5377" width="11.5703125" customWidth="1"/>
    <col min="5378" max="5378" width="12.5703125" customWidth="1"/>
    <col min="5627" max="5627" width="6.85546875" customWidth="1"/>
    <col min="5628" max="5628" width="7.28515625" customWidth="1"/>
    <col min="5629" max="5629" width="9.28515625" customWidth="1"/>
    <col min="5630" max="5630" width="6.7109375" customWidth="1"/>
    <col min="5631" max="5631" width="59.7109375" customWidth="1"/>
    <col min="5632" max="5633" width="11.5703125" customWidth="1"/>
    <col min="5634" max="5634" width="12.5703125" customWidth="1"/>
    <col min="5883" max="5883" width="6.85546875" customWidth="1"/>
    <col min="5884" max="5884" width="7.28515625" customWidth="1"/>
    <col min="5885" max="5885" width="9.28515625" customWidth="1"/>
    <col min="5886" max="5886" width="6.7109375" customWidth="1"/>
    <col min="5887" max="5887" width="59.7109375" customWidth="1"/>
    <col min="5888" max="5889" width="11.5703125" customWidth="1"/>
    <col min="5890" max="5890" width="12.5703125" customWidth="1"/>
    <col min="6139" max="6139" width="6.85546875" customWidth="1"/>
    <col min="6140" max="6140" width="7.28515625" customWidth="1"/>
    <col min="6141" max="6141" width="9.28515625" customWidth="1"/>
    <col min="6142" max="6142" width="6.7109375" customWidth="1"/>
    <col min="6143" max="6143" width="59.7109375" customWidth="1"/>
    <col min="6144" max="6145" width="11.5703125" customWidth="1"/>
    <col min="6146" max="6146" width="12.5703125" customWidth="1"/>
    <col min="6395" max="6395" width="6.85546875" customWidth="1"/>
    <col min="6396" max="6396" width="7.28515625" customWidth="1"/>
    <col min="6397" max="6397" width="9.28515625" customWidth="1"/>
    <col min="6398" max="6398" width="6.7109375" customWidth="1"/>
    <col min="6399" max="6399" width="59.7109375" customWidth="1"/>
    <col min="6400" max="6401" width="11.5703125" customWidth="1"/>
    <col min="6402" max="6402" width="12.5703125" customWidth="1"/>
    <col min="6651" max="6651" width="6.85546875" customWidth="1"/>
    <col min="6652" max="6652" width="7.28515625" customWidth="1"/>
    <col min="6653" max="6653" width="9.28515625" customWidth="1"/>
    <col min="6654" max="6654" width="6.7109375" customWidth="1"/>
    <col min="6655" max="6655" width="59.7109375" customWidth="1"/>
    <col min="6656" max="6657" width="11.5703125" customWidth="1"/>
    <col min="6658" max="6658" width="12.5703125" customWidth="1"/>
    <col min="6907" max="6907" width="6.85546875" customWidth="1"/>
    <col min="6908" max="6908" width="7.28515625" customWidth="1"/>
    <col min="6909" max="6909" width="9.28515625" customWidth="1"/>
    <col min="6910" max="6910" width="6.7109375" customWidth="1"/>
    <col min="6911" max="6911" width="59.7109375" customWidth="1"/>
    <col min="6912" max="6913" width="11.5703125" customWidth="1"/>
    <col min="6914" max="6914" width="12.5703125" customWidth="1"/>
    <col min="7163" max="7163" width="6.85546875" customWidth="1"/>
    <col min="7164" max="7164" width="7.28515625" customWidth="1"/>
    <col min="7165" max="7165" width="9.28515625" customWidth="1"/>
    <col min="7166" max="7166" width="6.7109375" customWidth="1"/>
    <col min="7167" max="7167" width="59.7109375" customWidth="1"/>
    <col min="7168" max="7169" width="11.5703125" customWidth="1"/>
    <col min="7170" max="7170" width="12.5703125" customWidth="1"/>
    <col min="7419" max="7419" width="6.85546875" customWidth="1"/>
    <col min="7420" max="7420" width="7.28515625" customWidth="1"/>
    <col min="7421" max="7421" width="9.28515625" customWidth="1"/>
    <col min="7422" max="7422" width="6.7109375" customWidth="1"/>
    <col min="7423" max="7423" width="59.7109375" customWidth="1"/>
    <col min="7424" max="7425" width="11.5703125" customWidth="1"/>
    <col min="7426" max="7426" width="12.5703125" customWidth="1"/>
    <col min="7675" max="7675" width="6.85546875" customWidth="1"/>
    <col min="7676" max="7676" width="7.28515625" customWidth="1"/>
    <col min="7677" max="7677" width="9.28515625" customWidth="1"/>
    <col min="7678" max="7678" width="6.7109375" customWidth="1"/>
    <col min="7679" max="7679" width="59.7109375" customWidth="1"/>
    <col min="7680" max="7681" width="11.5703125" customWidth="1"/>
    <col min="7682" max="7682" width="12.5703125" customWidth="1"/>
    <col min="7931" max="7931" width="6.85546875" customWidth="1"/>
    <col min="7932" max="7932" width="7.28515625" customWidth="1"/>
    <col min="7933" max="7933" width="9.28515625" customWidth="1"/>
    <col min="7934" max="7934" width="6.7109375" customWidth="1"/>
    <col min="7935" max="7935" width="59.7109375" customWidth="1"/>
    <col min="7936" max="7937" width="11.5703125" customWidth="1"/>
    <col min="7938" max="7938" width="12.5703125" customWidth="1"/>
    <col min="8187" max="8187" width="6.85546875" customWidth="1"/>
    <col min="8188" max="8188" width="7.28515625" customWidth="1"/>
    <col min="8189" max="8189" width="9.28515625" customWidth="1"/>
    <col min="8190" max="8190" width="6.7109375" customWidth="1"/>
    <col min="8191" max="8191" width="59.7109375" customWidth="1"/>
    <col min="8192" max="8193" width="11.5703125" customWidth="1"/>
    <col min="8194" max="8194" width="12.5703125" customWidth="1"/>
    <col min="8443" max="8443" width="6.85546875" customWidth="1"/>
    <col min="8444" max="8444" width="7.28515625" customWidth="1"/>
    <col min="8445" max="8445" width="9.28515625" customWidth="1"/>
    <col min="8446" max="8446" width="6.7109375" customWidth="1"/>
    <col min="8447" max="8447" width="59.7109375" customWidth="1"/>
    <col min="8448" max="8449" width="11.5703125" customWidth="1"/>
    <col min="8450" max="8450" width="12.5703125" customWidth="1"/>
    <col min="8699" max="8699" width="6.85546875" customWidth="1"/>
    <col min="8700" max="8700" width="7.28515625" customWidth="1"/>
    <col min="8701" max="8701" width="9.28515625" customWidth="1"/>
    <col min="8702" max="8702" width="6.7109375" customWidth="1"/>
    <col min="8703" max="8703" width="59.7109375" customWidth="1"/>
    <col min="8704" max="8705" width="11.5703125" customWidth="1"/>
    <col min="8706" max="8706" width="12.5703125" customWidth="1"/>
    <col min="8955" max="8955" width="6.85546875" customWidth="1"/>
    <col min="8956" max="8956" width="7.28515625" customWidth="1"/>
    <col min="8957" max="8957" width="9.28515625" customWidth="1"/>
    <col min="8958" max="8958" width="6.7109375" customWidth="1"/>
    <col min="8959" max="8959" width="59.7109375" customWidth="1"/>
    <col min="8960" max="8961" width="11.5703125" customWidth="1"/>
    <col min="8962" max="8962" width="12.5703125" customWidth="1"/>
    <col min="9211" max="9211" width="6.85546875" customWidth="1"/>
    <col min="9212" max="9212" width="7.28515625" customWidth="1"/>
    <col min="9213" max="9213" width="9.28515625" customWidth="1"/>
    <col min="9214" max="9214" width="6.7109375" customWidth="1"/>
    <col min="9215" max="9215" width="59.7109375" customWidth="1"/>
    <col min="9216" max="9217" width="11.5703125" customWidth="1"/>
    <col min="9218" max="9218" width="12.5703125" customWidth="1"/>
    <col min="9467" max="9467" width="6.85546875" customWidth="1"/>
    <col min="9468" max="9468" width="7.28515625" customWidth="1"/>
    <col min="9469" max="9469" width="9.28515625" customWidth="1"/>
    <col min="9470" max="9470" width="6.7109375" customWidth="1"/>
    <col min="9471" max="9471" width="59.7109375" customWidth="1"/>
    <col min="9472" max="9473" width="11.5703125" customWidth="1"/>
    <col min="9474" max="9474" width="12.5703125" customWidth="1"/>
    <col min="9723" max="9723" width="6.85546875" customWidth="1"/>
    <col min="9724" max="9724" width="7.28515625" customWidth="1"/>
    <col min="9725" max="9725" width="9.28515625" customWidth="1"/>
    <col min="9726" max="9726" width="6.7109375" customWidth="1"/>
    <col min="9727" max="9727" width="59.7109375" customWidth="1"/>
    <col min="9728" max="9729" width="11.5703125" customWidth="1"/>
    <col min="9730" max="9730" width="12.5703125" customWidth="1"/>
    <col min="9979" max="9979" width="6.85546875" customWidth="1"/>
    <col min="9980" max="9980" width="7.28515625" customWidth="1"/>
    <col min="9981" max="9981" width="9.28515625" customWidth="1"/>
    <col min="9982" max="9982" width="6.7109375" customWidth="1"/>
    <col min="9983" max="9983" width="59.7109375" customWidth="1"/>
    <col min="9984" max="9985" width="11.5703125" customWidth="1"/>
    <col min="9986" max="9986" width="12.5703125" customWidth="1"/>
    <col min="10235" max="10235" width="6.85546875" customWidth="1"/>
    <col min="10236" max="10236" width="7.28515625" customWidth="1"/>
    <col min="10237" max="10237" width="9.28515625" customWidth="1"/>
    <col min="10238" max="10238" width="6.7109375" customWidth="1"/>
    <col min="10239" max="10239" width="59.7109375" customWidth="1"/>
    <col min="10240" max="10241" width="11.5703125" customWidth="1"/>
    <col min="10242" max="10242" width="12.5703125" customWidth="1"/>
    <col min="10491" max="10491" width="6.85546875" customWidth="1"/>
    <col min="10492" max="10492" width="7.28515625" customWidth="1"/>
    <col min="10493" max="10493" width="9.28515625" customWidth="1"/>
    <col min="10494" max="10494" width="6.7109375" customWidth="1"/>
    <col min="10495" max="10495" width="59.7109375" customWidth="1"/>
    <col min="10496" max="10497" width="11.5703125" customWidth="1"/>
    <col min="10498" max="10498" width="12.5703125" customWidth="1"/>
    <col min="10747" max="10747" width="6.85546875" customWidth="1"/>
    <col min="10748" max="10748" width="7.28515625" customWidth="1"/>
    <col min="10749" max="10749" width="9.28515625" customWidth="1"/>
    <col min="10750" max="10750" width="6.7109375" customWidth="1"/>
    <col min="10751" max="10751" width="59.7109375" customWidth="1"/>
    <col min="10752" max="10753" width="11.5703125" customWidth="1"/>
    <col min="10754" max="10754" width="12.5703125" customWidth="1"/>
    <col min="11003" max="11003" width="6.85546875" customWidth="1"/>
    <col min="11004" max="11004" width="7.28515625" customWidth="1"/>
    <col min="11005" max="11005" width="9.28515625" customWidth="1"/>
    <col min="11006" max="11006" width="6.7109375" customWidth="1"/>
    <col min="11007" max="11007" width="59.7109375" customWidth="1"/>
    <col min="11008" max="11009" width="11.5703125" customWidth="1"/>
    <col min="11010" max="11010" width="12.5703125" customWidth="1"/>
    <col min="11259" max="11259" width="6.85546875" customWidth="1"/>
    <col min="11260" max="11260" width="7.28515625" customWidth="1"/>
    <col min="11261" max="11261" width="9.28515625" customWidth="1"/>
    <col min="11262" max="11262" width="6.7109375" customWidth="1"/>
    <col min="11263" max="11263" width="59.7109375" customWidth="1"/>
    <col min="11264" max="11265" width="11.5703125" customWidth="1"/>
    <col min="11266" max="11266" width="12.5703125" customWidth="1"/>
    <col min="11515" max="11515" width="6.85546875" customWidth="1"/>
    <col min="11516" max="11516" width="7.28515625" customWidth="1"/>
    <col min="11517" max="11517" width="9.28515625" customWidth="1"/>
    <col min="11518" max="11518" width="6.7109375" customWidth="1"/>
    <col min="11519" max="11519" width="59.7109375" customWidth="1"/>
    <col min="11520" max="11521" width="11.5703125" customWidth="1"/>
    <col min="11522" max="11522" width="12.5703125" customWidth="1"/>
    <col min="11771" max="11771" width="6.85546875" customWidth="1"/>
    <col min="11772" max="11772" width="7.28515625" customWidth="1"/>
    <col min="11773" max="11773" width="9.28515625" customWidth="1"/>
    <col min="11774" max="11774" width="6.7109375" customWidth="1"/>
    <col min="11775" max="11775" width="59.7109375" customWidth="1"/>
    <col min="11776" max="11777" width="11.5703125" customWidth="1"/>
    <col min="11778" max="11778" width="12.5703125" customWidth="1"/>
    <col min="12027" max="12027" width="6.85546875" customWidth="1"/>
    <col min="12028" max="12028" width="7.28515625" customWidth="1"/>
    <col min="12029" max="12029" width="9.28515625" customWidth="1"/>
    <col min="12030" max="12030" width="6.7109375" customWidth="1"/>
    <col min="12031" max="12031" width="59.7109375" customWidth="1"/>
    <col min="12032" max="12033" width="11.5703125" customWidth="1"/>
    <col min="12034" max="12034" width="12.5703125" customWidth="1"/>
    <col min="12283" max="12283" width="6.85546875" customWidth="1"/>
    <col min="12284" max="12284" width="7.28515625" customWidth="1"/>
    <col min="12285" max="12285" width="9.28515625" customWidth="1"/>
    <col min="12286" max="12286" width="6.7109375" customWidth="1"/>
    <col min="12287" max="12287" width="59.7109375" customWidth="1"/>
    <col min="12288" max="12289" width="11.5703125" customWidth="1"/>
    <col min="12290" max="12290" width="12.5703125" customWidth="1"/>
    <col min="12539" max="12539" width="6.85546875" customWidth="1"/>
    <col min="12540" max="12540" width="7.28515625" customWidth="1"/>
    <col min="12541" max="12541" width="9.28515625" customWidth="1"/>
    <col min="12542" max="12542" width="6.7109375" customWidth="1"/>
    <col min="12543" max="12543" width="59.7109375" customWidth="1"/>
    <col min="12544" max="12545" width="11.5703125" customWidth="1"/>
    <col min="12546" max="12546" width="12.5703125" customWidth="1"/>
    <col min="12795" max="12795" width="6.85546875" customWidth="1"/>
    <col min="12796" max="12796" width="7.28515625" customWidth="1"/>
    <col min="12797" max="12797" width="9.28515625" customWidth="1"/>
    <col min="12798" max="12798" width="6.7109375" customWidth="1"/>
    <col min="12799" max="12799" width="59.7109375" customWidth="1"/>
    <col min="12800" max="12801" width="11.5703125" customWidth="1"/>
    <col min="12802" max="12802" width="12.5703125" customWidth="1"/>
    <col min="13051" max="13051" width="6.85546875" customWidth="1"/>
    <col min="13052" max="13052" width="7.28515625" customWidth="1"/>
    <col min="13053" max="13053" width="9.28515625" customWidth="1"/>
    <col min="13054" max="13054" width="6.7109375" customWidth="1"/>
    <col min="13055" max="13055" width="59.7109375" customWidth="1"/>
    <col min="13056" max="13057" width="11.5703125" customWidth="1"/>
    <col min="13058" max="13058" width="12.5703125" customWidth="1"/>
    <col min="13307" max="13307" width="6.85546875" customWidth="1"/>
    <col min="13308" max="13308" width="7.28515625" customWidth="1"/>
    <col min="13309" max="13309" width="9.28515625" customWidth="1"/>
    <col min="13310" max="13310" width="6.7109375" customWidth="1"/>
    <col min="13311" max="13311" width="59.7109375" customWidth="1"/>
    <col min="13312" max="13313" width="11.5703125" customWidth="1"/>
    <col min="13314" max="13314" width="12.5703125" customWidth="1"/>
    <col min="13563" max="13563" width="6.85546875" customWidth="1"/>
    <col min="13564" max="13564" width="7.28515625" customWidth="1"/>
    <col min="13565" max="13565" width="9.28515625" customWidth="1"/>
    <col min="13566" max="13566" width="6.7109375" customWidth="1"/>
    <col min="13567" max="13567" width="59.7109375" customWidth="1"/>
    <col min="13568" max="13569" width="11.5703125" customWidth="1"/>
    <col min="13570" max="13570" width="12.5703125" customWidth="1"/>
    <col min="13819" max="13819" width="6.85546875" customWidth="1"/>
    <col min="13820" max="13820" width="7.28515625" customWidth="1"/>
    <col min="13821" max="13821" width="9.28515625" customWidth="1"/>
    <col min="13822" max="13822" width="6.7109375" customWidth="1"/>
    <col min="13823" max="13823" width="59.7109375" customWidth="1"/>
    <col min="13824" max="13825" width="11.5703125" customWidth="1"/>
    <col min="13826" max="13826" width="12.5703125" customWidth="1"/>
    <col min="14075" max="14075" width="6.85546875" customWidth="1"/>
    <col min="14076" max="14076" width="7.28515625" customWidth="1"/>
    <col min="14077" max="14077" width="9.28515625" customWidth="1"/>
    <col min="14078" max="14078" width="6.7109375" customWidth="1"/>
    <col min="14079" max="14079" width="59.7109375" customWidth="1"/>
    <col min="14080" max="14081" width="11.5703125" customWidth="1"/>
    <col min="14082" max="14082" width="12.5703125" customWidth="1"/>
    <col min="14331" max="14331" width="6.85546875" customWidth="1"/>
    <col min="14332" max="14332" width="7.28515625" customWidth="1"/>
    <col min="14333" max="14333" width="9.28515625" customWidth="1"/>
    <col min="14334" max="14334" width="6.7109375" customWidth="1"/>
    <col min="14335" max="14335" width="59.7109375" customWidth="1"/>
    <col min="14336" max="14337" width="11.5703125" customWidth="1"/>
    <col min="14338" max="14338" width="12.5703125" customWidth="1"/>
    <col min="14587" max="14587" width="6.85546875" customWidth="1"/>
    <col min="14588" max="14588" width="7.28515625" customWidth="1"/>
    <col min="14589" max="14589" width="9.28515625" customWidth="1"/>
    <col min="14590" max="14590" width="6.7109375" customWidth="1"/>
    <col min="14591" max="14591" width="59.7109375" customWidth="1"/>
    <col min="14592" max="14593" width="11.5703125" customWidth="1"/>
    <col min="14594" max="14594" width="12.5703125" customWidth="1"/>
    <col min="14843" max="14843" width="6.85546875" customWidth="1"/>
    <col min="14844" max="14844" width="7.28515625" customWidth="1"/>
    <col min="14845" max="14845" width="9.28515625" customWidth="1"/>
    <col min="14846" max="14846" width="6.7109375" customWidth="1"/>
    <col min="14847" max="14847" width="59.7109375" customWidth="1"/>
    <col min="14848" max="14849" width="11.5703125" customWidth="1"/>
    <col min="14850" max="14850" width="12.5703125" customWidth="1"/>
    <col min="15099" max="15099" width="6.85546875" customWidth="1"/>
    <col min="15100" max="15100" width="7.28515625" customWidth="1"/>
    <col min="15101" max="15101" width="9.28515625" customWidth="1"/>
    <col min="15102" max="15102" width="6.7109375" customWidth="1"/>
    <col min="15103" max="15103" width="59.7109375" customWidth="1"/>
    <col min="15104" max="15105" width="11.5703125" customWidth="1"/>
    <col min="15106" max="15106" width="12.5703125" customWidth="1"/>
    <col min="15355" max="15355" width="6.85546875" customWidth="1"/>
    <col min="15356" max="15356" width="7.28515625" customWidth="1"/>
    <col min="15357" max="15357" width="9.28515625" customWidth="1"/>
    <col min="15358" max="15358" width="6.7109375" customWidth="1"/>
    <col min="15359" max="15359" width="59.7109375" customWidth="1"/>
    <col min="15360" max="15361" width="11.5703125" customWidth="1"/>
    <col min="15362" max="15362" width="12.5703125" customWidth="1"/>
    <col min="15611" max="15611" width="6.85546875" customWidth="1"/>
    <col min="15612" max="15612" width="7.28515625" customWidth="1"/>
    <col min="15613" max="15613" width="9.28515625" customWidth="1"/>
    <col min="15614" max="15614" width="6.7109375" customWidth="1"/>
    <col min="15615" max="15615" width="59.7109375" customWidth="1"/>
    <col min="15616" max="15617" width="11.5703125" customWidth="1"/>
    <col min="15618" max="15618" width="12.5703125" customWidth="1"/>
    <col min="15867" max="15867" width="6.85546875" customWidth="1"/>
    <col min="15868" max="15868" width="7.28515625" customWidth="1"/>
    <col min="15869" max="15869" width="9.28515625" customWidth="1"/>
    <col min="15870" max="15870" width="6.7109375" customWidth="1"/>
    <col min="15871" max="15871" width="59.7109375" customWidth="1"/>
    <col min="15872" max="15873" width="11.5703125" customWidth="1"/>
    <col min="15874" max="15874" width="12.5703125" customWidth="1"/>
    <col min="16123" max="16123" width="6.85546875" customWidth="1"/>
    <col min="16124" max="16124" width="7.28515625" customWidth="1"/>
    <col min="16125" max="16125" width="9.28515625" customWidth="1"/>
    <col min="16126" max="16126" width="6.7109375" customWidth="1"/>
    <col min="16127" max="16127" width="59.7109375" customWidth="1"/>
    <col min="16128" max="16129" width="11.5703125" customWidth="1"/>
    <col min="16130" max="16130" width="12.5703125" customWidth="1"/>
  </cols>
  <sheetData>
    <row r="3" spans="1:9" s="64" customFormat="1" ht="16.5" customHeight="1">
      <c r="A3" s="60"/>
      <c r="B3" s="60"/>
      <c r="C3" s="60"/>
      <c r="D3" s="61"/>
      <c r="E3" s="60"/>
      <c r="F3" s="63"/>
      <c r="G3" s="62"/>
      <c r="H3" s="103"/>
      <c r="I3" s="62"/>
    </row>
    <row r="4" spans="1:9" s="38" customFormat="1" ht="53.25">
      <c r="A4" s="95" t="s">
        <v>417</v>
      </c>
      <c r="B4" s="108" t="s">
        <v>188</v>
      </c>
      <c r="C4" s="109" t="s">
        <v>419</v>
      </c>
      <c r="D4" s="107" t="s">
        <v>418</v>
      </c>
      <c r="E4" s="98" t="s">
        <v>416</v>
      </c>
      <c r="F4" s="97" t="s">
        <v>8</v>
      </c>
      <c r="G4" s="81" t="s">
        <v>415</v>
      </c>
      <c r="H4" s="94" t="s">
        <v>429</v>
      </c>
      <c r="I4" s="96" t="s">
        <v>414</v>
      </c>
    </row>
    <row r="5" spans="1:9" s="38" customFormat="1" ht="12.75">
      <c r="A5" s="65">
        <v>1</v>
      </c>
      <c r="B5" s="65">
        <v>2</v>
      </c>
      <c r="C5" s="65">
        <v>3</v>
      </c>
      <c r="D5" s="65">
        <v>4</v>
      </c>
      <c r="E5" s="65">
        <v>5</v>
      </c>
      <c r="F5" s="15">
        <v>9</v>
      </c>
      <c r="G5" s="15">
        <v>6</v>
      </c>
      <c r="H5" s="15">
        <v>7</v>
      </c>
      <c r="I5" s="15">
        <v>8</v>
      </c>
    </row>
    <row r="6" spans="1:9" s="38" customFormat="1" ht="12.75">
      <c r="A6" s="14">
        <v>100111</v>
      </c>
      <c r="B6" s="17"/>
      <c r="C6" s="17"/>
      <c r="D6" s="18"/>
      <c r="E6" s="17" t="s">
        <v>189</v>
      </c>
      <c r="F6" s="20"/>
      <c r="G6" s="20"/>
      <c r="H6" s="85"/>
      <c r="I6" s="20"/>
    </row>
    <row r="7" spans="1:9" s="27" customFormat="1" ht="13.5">
      <c r="A7" s="22"/>
      <c r="B7" s="22"/>
      <c r="C7" s="22">
        <v>610000</v>
      </c>
      <c r="D7" s="23">
        <v>1</v>
      </c>
      <c r="E7" s="22" t="s">
        <v>190</v>
      </c>
      <c r="F7" s="26" t="e">
        <f>SUM(#REF!/(#REF!/100))</f>
        <v>#REF!</v>
      </c>
      <c r="G7" s="25">
        <f>SUM(G8)</f>
        <v>55000</v>
      </c>
      <c r="H7" s="26">
        <f>SUM(H8)</f>
        <v>35771.29</v>
      </c>
      <c r="I7" s="26">
        <f>SUM(H7/(G7/100))</f>
        <v>65.038709090909094</v>
      </c>
    </row>
    <row r="8" spans="1:9" s="32" customFormat="1" ht="13.5">
      <c r="A8" s="28"/>
      <c r="B8" s="28"/>
      <c r="C8" s="28">
        <v>613000</v>
      </c>
      <c r="D8" s="29" t="s">
        <v>11</v>
      </c>
      <c r="E8" s="28" t="s">
        <v>191</v>
      </c>
      <c r="F8" s="26" t="e">
        <f>SUM(#REF!/(#REF!/100))</f>
        <v>#REF!</v>
      </c>
      <c r="G8" s="31">
        <f>SUM(G9:G10)</f>
        <v>55000</v>
      </c>
      <c r="H8" s="86">
        <f>SUM(H9:H10)</f>
        <v>35771.29</v>
      </c>
      <c r="I8" s="26">
        <f t="shared" ref="I8:I12" si="0">SUM(H8/(G8/100))</f>
        <v>65.038709090909094</v>
      </c>
    </row>
    <row r="9" spans="1:9" s="38" customFormat="1" ht="13.5">
      <c r="A9" s="34"/>
      <c r="B9" s="67" t="s">
        <v>192</v>
      </c>
      <c r="C9" s="34">
        <v>613100</v>
      </c>
      <c r="D9" s="35" t="s">
        <v>13</v>
      </c>
      <c r="E9" s="34" t="s">
        <v>193</v>
      </c>
      <c r="F9" s="26"/>
      <c r="G9" s="37">
        <v>5000</v>
      </c>
      <c r="H9" s="88">
        <v>1727.5</v>
      </c>
      <c r="I9" s="26">
        <f t="shared" si="0"/>
        <v>34.549999999999997</v>
      </c>
    </row>
    <row r="10" spans="1:9" s="38" customFormat="1" ht="13.5">
      <c r="A10" s="34"/>
      <c r="B10" s="67" t="s">
        <v>192</v>
      </c>
      <c r="C10" s="34">
        <v>613900</v>
      </c>
      <c r="D10" s="35" t="s">
        <v>21</v>
      </c>
      <c r="E10" s="34" t="s">
        <v>194</v>
      </c>
      <c r="F10" s="26"/>
      <c r="G10" s="37">
        <v>50000</v>
      </c>
      <c r="H10" s="88">
        <v>34043.79</v>
      </c>
      <c r="I10" s="26">
        <f t="shared" si="0"/>
        <v>68.087580000000003</v>
      </c>
    </row>
    <row r="11" spans="1:9" s="32" customFormat="1" ht="13.5">
      <c r="A11" s="28"/>
      <c r="B11" s="68" t="s">
        <v>192</v>
      </c>
      <c r="C11" s="28"/>
      <c r="D11" s="29">
        <v>2</v>
      </c>
      <c r="E11" s="99" t="s">
        <v>195</v>
      </c>
      <c r="F11" s="26"/>
      <c r="G11" s="31">
        <v>40000</v>
      </c>
      <c r="H11" s="86">
        <v>20700</v>
      </c>
      <c r="I11" s="26">
        <f t="shared" si="0"/>
        <v>51.75</v>
      </c>
    </row>
    <row r="12" spans="1:9" s="38" customFormat="1" ht="13.5">
      <c r="A12" s="34"/>
      <c r="B12" s="34"/>
      <c r="C12" s="34"/>
      <c r="D12" s="35"/>
      <c r="E12" s="99" t="s">
        <v>196</v>
      </c>
      <c r="F12" s="26" t="e">
        <f>SUM(#REF!/(#REF!/100))</f>
        <v>#REF!</v>
      </c>
      <c r="G12" s="31">
        <f>SUM(G7+G11)</f>
        <v>95000</v>
      </c>
      <c r="H12" s="86">
        <f>SUM(H7+H11)</f>
        <v>56471.29</v>
      </c>
      <c r="I12" s="26">
        <f t="shared" si="0"/>
        <v>59.44346315789474</v>
      </c>
    </row>
    <row r="13" spans="1:9" s="38" customFormat="1" ht="12.75">
      <c r="A13" s="14">
        <v>100121</v>
      </c>
      <c r="B13" s="17"/>
      <c r="C13" s="17"/>
      <c r="D13" s="18"/>
      <c r="E13" s="100" t="s">
        <v>399</v>
      </c>
      <c r="F13" s="20"/>
      <c r="G13" s="20"/>
      <c r="H13" s="85"/>
      <c r="I13" s="20"/>
    </row>
    <row r="14" spans="1:9" s="27" customFormat="1" ht="13.5">
      <c r="A14" s="22"/>
      <c r="B14" s="69"/>
      <c r="C14" s="22">
        <v>610000</v>
      </c>
      <c r="D14" s="23">
        <v>1</v>
      </c>
      <c r="E14" s="22" t="s">
        <v>190</v>
      </c>
      <c r="F14" s="26" t="e">
        <f>SUM(#REF!/(#REF!/100))</f>
        <v>#REF!</v>
      </c>
      <c r="G14" s="25">
        <f>SUM(G15+G21)</f>
        <v>2469800</v>
      </c>
      <c r="H14" s="26">
        <f>SUM(H15+H21)</f>
        <v>2067046.2999999996</v>
      </c>
      <c r="I14" s="26">
        <f t="shared" ref="I14:I57" si="1">SUM(H14/(G14/100))</f>
        <v>83.692861770183811</v>
      </c>
    </row>
    <row r="15" spans="1:9" s="32" customFormat="1" ht="13.5">
      <c r="A15" s="28"/>
      <c r="B15" s="70"/>
      <c r="C15" s="28">
        <v>613000</v>
      </c>
      <c r="D15" s="29" t="s">
        <v>11</v>
      </c>
      <c r="E15" s="28" t="s">
        <v>191</v>
      </c>
      <c r="F15" s="26" t="e">
        <f>SUM(#REF!/(#REF!/100))</f>
        <v>#REF!</v>
      </c>
      <c r="G15" s="31">
        <f>SUM(G16:G20)</f>
        <v>289000</v>
      </c>
      <c r="H15" s="86">
        <f>SUM(H16:H20)</f>
        <v>278450.26</v>
      </c>
      <c r="I15" s="26">
        <f t="shared" si="1"/>
        <v>96.349570934256064</v>
      </c>
    </row>
    <row r="16" spans="1:9" s="38" customFormat="1" ht="13.5">
      <c r="A16" s="34"/>
      <c r="B16" s="71" t="s">
        <v>197</v>
      </c>
      <c r="C16" s="34">
        <v>613100</v>
      </c>
      <c r="D16" s="35" t="s">
        <v>13</v>
      </c>
      <c r="E16" s="34" t="s">
        <v>193</v>
      </c>
      <c r="F16" s="26"/>
      <c r="G16" s="37">
        <v>1000</v>
      </c>
      <c r="H16" s="88">
        <v>0</v>
      </c>
      <c r="I16" s="26">
        <f t="shared" si="1"/>
        <v>0</v>
      </c>
    </row>
    <row r="17" spans="1:9" s="38" customFormat="1" ht="13.5">
      <c r="A17" s="34"/>
      <c r="B17" s="71" t="s">
        <v>252</v>
      </c>
      <c r="C17" s="34">
        <v>613500</v>
      </c>
      <c r="D17" s="35" t="s">
        <v>21</v>
      </c>
      <c r="E17" s="34" t="s">
        <v>253</v>
      </c>
      <c r="F17" s="26"/>
      <c r="G17" s="37">
        <v>147000</v>
      </c>
      <c r="H17" s="88">
        <v>141055.04000000001</v>
      </c>
      <c r="I17" s="26">
        <f t="shared" si="1"/>
        <v>95.955809523809535</v>
      </c>
    </row>
    <row r="18" spans="1:9" s="38" customFormat="1" ht="13.5">
      <c r="A18" s="34"/>
      <c r="B18" s="71" t="s">
        <v>197</v>
      </c>
      <c r="C18" s="34">
        <v>613800</v>
      </c>
      <c r="D18" s="35" t="s">
        <v>24</v>
      </c>
      <c r="E18" s="34" t="s">
        <v>198</v>
      </c>
      <c r="F18" s="26"/>
      <c r="G18" s="37">
        <v>11000</v>
      </c>
      <c r="H18" s="88">
        <v>11255.78</v>
      </c>
      <c r="I18" s="26">
        <f t="shared" si="1"/>
        <v>102.32527272727273</v>
      </c>
    </row>
    <row r="19" spans="1:9" s="38" customFormat="1" ht="13.5">
      <c r="A19" s="34"/>
      <c r="B19" s="71" t="s">
        <v>197</v>
      </c>
      <c r="C19" s="34">
        <v>613900</v>
      </c>
      <c r="D19" s="35" t="s">
        <v>200</v>
      </c>
      <c r="E19" s="34" t="s">
        <v>194</v>
      </c>
      <c r="F19" s="26"/>
      <c r="G19" s="37">
        <v>50000</v>
      </c>
      <c r="H19" s="88">
        <v>47230.74</v>
      </c>
      <c r="I19" s="26">
        <f t="shared" si="1"/>
        <v>94.461479999999995</v>
      </c>
    </row>
    <row r="20" spans="1:9" s="38" customFormat="1" ht="13.5">
      <c r="A20" s="34"/>
      <c r="B20" s="71" t="s">
        <v>206</v>
      </c>
      <c r="C20" s="34">
        <v>613900</v>
      </c>
      <c r="D20" s="35" t="s">
        <v>201</v>
      </c>
      <c r="E20" s="34" t="s">
        <v>207</v>
      </c>
      <c r="F20" s="26"/>
      <c r="G20" s="37">
        <v>80000</v>
      </c>
      <c r="H20" s="88">
        <v>78908.7</v>
      </c>
      <c r="I20" s="26">
        <f t="shared" si="1"/>
        <v>98.635874999999999</v>
      </c>
    </row>
    <row r="21" spans="1:9" s="32" customFormat="1" ht="13.5">
      <c r="A21" s="28"/>
      <c r="B21" s="70"/>
      <c r="C21" s="28">
        <v>614000</v>
      </c>
      <c r="D21" s="29" t="s">
        <v>30</v>
      </c>
      <c r="E21" s="28" t="s">
        <v>208</v>
      </c>
      <c r="F21" s="26" t="e">
        <f>SUM(#REF!/(#REF!/100))</f>
        <v>#REF!</v>
      </c>
      <c r="G21" s="31">
        <f>SUM(G22:G54)</f>
        <v>2180800</v>
      </c>
      <c r="H21" s="86">
        <f>SUM(H22:H54)</f>
        <v>1788596.0399999996</v>
      </c>
      <c r="I21" s="26">
        <f t="shared" si="1"/>
        <v>82.015592443140108</v>
      </c>
    </row>
    <row r="22" spans="1:9" s="38" customFormat="1" ht="13.5">
      <c r="A22" s="34"/>
      <c r="B22" s="71" t="s">
        <v>197</v>
      </c>
      <c r="C22" s="34">
        <v>614200</v>
      </c>
      <c r="D22" s="35" t="s">
        <v>32</v>
      </c>
      <c r="E22" s="34" t="s">
        <v>374</v>
      </c>
      <c r="F22" s="26"/>
      <c r="G22" s="37">
        <v>70000</v>
      </c>
      <c r="H22" s="88">
        <v>70238.05</v>
      </c>
      <c r="I22" s="26">
        <f t="shared" si="1"/>
        <v>100.34007142857143</v>
      </c>
    </row>
    <row r="23" spans="1:9" s="38" customFormat="1" ht="13.5">
      <c r="A23" s="34"/>
      <c r="B23" s="71" t="s">
        <v>197</v>
      </c>
      <c r="C23" s="34">
        <v>614200</v>
      </c>
      <c r="D23" s="35" t="s">
        <v>210</v>
      </c>
      <c r="E23" s="34" t="s">
        <v>375</v>
      </c>
      <c r="F23" s="26"/>
      <c r="G23" s="37">
        <v>30000</v>
      </c>
      <c r="H23" s="88">
        <v>27060.28</v>
      </c>
      <c r="I23" s="26">
        <f t="shared" si="1"/>
        <v>90.200933333333325</v>
      </c>
    </row>
    <row r="24" spans="1:9" s="38" customFormat="1" ht="13.5">
      <c r="A24" s="34"/>
      <c r="B24" s="71" t="s">
        <v>255</v>
      </c>
      <c r="C24" s="34">
        <v>614200</v>
      </c>
      <c r="D24" s="35" t="s">
        <v>213</v>
      </c>
      <c r="E24" s="34" t="s">
        <v>406</v>
      </c>
      <c r="F24" s="26"/>
      <c r="G24" s="37">
        <v>120000</v>
      </c>
      <c r="H24" s="88">
        <v>111600</v>
      </c>
      <c r="I24" s="26">
        <f t="shared" si="1"/>
        <v>93</v>
      </c>
    </row>
    <row r="25" spans="1:9" s="38" customFormat="1" ht="13.5">
      <c r="A25" s="34"/>
      <c r="B25" s="71" t="s">
        <v>255</v>
      </c>
      <c r="C25" s="34">
        <v>614200</v>
      </c>
      <c r="D25" s="35" t="s">
        <v>215</v>
      </c>
      <c r="E25" s="34" t="s">
        <v>256</v>
      </c>
      <c r="F25" s="26"/>
      <c r="G25" s="37">
        <v>40000</v>
      </c>
      <c r="H25" s="88">
        <v>40000</v>
      </c>
      <c r="I25" s="26">
        <f t="shared" si="1"/>
        <v>100</v>
      </c>
    </row>
    <row r="26" spans="1:9" s="38" customFormat="1" ht="13.5">
      <c r="A26" s="34"/>
      <c r="B26" s="71" t="s">
        <v>258</v>
      </c>
      <c r="C26" s="34">
        <v>614200</v>
      </c>
      <c r="D26" s="35" t="s">
        <v>218</v>
      </c>
      <c r="E26" s="34" t="s">
        <v>393</v>
      </c>
      <c r="F26" s="26"/>
      <c r="G26" s="37">
        <v>20000</v>
      </c>
      <c r="H26" s="88">
        <v>19800</v>
      </c>
      <c r="I26" s="26">
        <f t="shared" si="1"/>
        <v>99</v>
      </c>
    </row>
    <row r="27" spans="1:9" s="38" customFormat="1" ht="13.5">
      <c r="A27" s="34"/>
      <c r="B27" s="71" t="s">
        <v>258</v>
      </c>
      <c r="C27" s="34">
        <v>614200</v>
      </c>
      <c r="D27" s="35" t="s">
        <v>221</v>
      </c>
      <c r="E27" s="34" t="s">
        <v>259</v>
      </c>
      <c r="F27" s="26"/>
      <c r="G27" s="37">
        <v>70000</v>
      </c>
      <c r="H27" s="88">
        <v>68700</v>
      </c>
      <c r="I27" s="26">
        <f t="shared" si="1"/>
        <v>98.142857142857139</v>
      </c>
    </row>
    <row r="28" spans="1:9" s="38" customFormat="1" ht="13.5">
      <c r="A28" s="34"/>
      <c r="B28" s="71" t="s">
        <v>199</v>
      </c>
      <c r="C28" s="34">
        <v>614200</v>
      </c>
      <c r="D28" s="35" t="s">
        <v>223</v>
      </c>
      <c r="E28" s="34" t="s">
        <v>422</v>
      </c>
      <c r="F28" s="26"/>
      <c r="G28" s="37">
        <v>170000</v>
      </c>
      <c r="H28" s="88">
        <v>169070</v>
      </c>
      <c r="I28" s="26">
        <f t="shared" si="1"/>
        <v>99.452941176470588</v>
      </c>
    </row>
    <row r="29" spans="1:9" s="38" customFormat="1" ht="13.5">
      <c r="A29" s="34"/>
      <c r="B29" s="71" t="s">
        <v>206</v>
      </c>
      <c r="C29" s="34">
        <v>614300</v>
      </c>
      <c r="D29" s="35" t="s">
        <v>263</v>
      </c>
      <c r="E29" s="34" t="s">
        <v>262</v>
      </c>
      <c r="F29" s="26"/>
      <c r="G29" s="37">
        <v>50000</v>
      </c>
      <c r="H29" s="88">
        <v>31150</v>
      </c>
      <c r="I29" s="26">
        <f t="shared" si="1"/>
        <v>62.3</v>
      </c>
    </row>
    <row r="30" spans="1:9" s="38" customFormat="1" ht="13.5">
      <c r="A30" s="34"/>
      <c r="B30" s="71" t="s">
        <v>206</v>
      </c>
      <c r="C30" s="34">
        <v>614300</v>
      </c>
      <c r="D30" s="35" t="s">
        <v>264</v>
      </c>
      <c r="E30" s="34" t="s">
        <v>266</v>
      </c>
      <c r="F30" s="26"/>
      <c r="G30" s="37">
        <v>50000</v>
      </c>
      <c r="H30" s="88">
        <v>23073</v>
      </c>
      <c r="I30" s="26">
        <f t="shared" si="1"/>
        <v>46.146000000000001</v>
      </c>
    </row>
    <row r="31" spans="1:9" s="38" customFormat="1" ht="13.5">
      <c r="A31" s="34"/>
      <c r="B31" s="72" t="s">
        <v>261</v>
      </c>
      <c r="C31" s="34">
        <v>614300</v>
      </c>
      <c r="D31" s="35" t="s">
        <v>265</v>
      </c>
      <c r="E31" s="34" t="s">
        <v>368</v>
      </c>
      <c r="F31" s="26"/>
      <c r="G31" s="37">
        <v>140000</v>
      </c>
      <c r="H31" s="88">
        <v>141500</v>
      </c>
      <c r="I31" s="26">
        <f t="shared" si="1"/>
        <v>101.07142857142857</v>
      </c>
    </row>
    <row r="32" spans="1:9" s="38" customFormat="1" ht="13.5">
      <c r="A32" s="34"/>
      <c r="B32" s="72" t="s">
        <v>261</v>
      </c>
      <c r="C32" s="34">
        <v>614300</v>
      </c>
      <c r="D32" s="35" t="s">
        <v>267</v>
      </c>
      <c r="E32" s="34" t="s">
        <v>269</v>
      </c>
      <c r="F32" s="26"/>
      <c r="G32" s="37">
        <v>80000</v>
      </c>
      <c r="H32" s="88">
        <v>39900</v>
      </c>
      <c r="I32" s="26">
        <f t="shared" si="1"/>
        <v>49.875</v>
      </c>
    </row>
    <row r="33" spans="1:9" s="38" customFormat="1" ht="13.5">
      <c r="A33" s="34"/>
      <c r="B33" s="71" t="s">
        <v>258</v>
      </c>
      <c r="C33" s="34">
        <v>614300</v>
      </c>
      <c r="D33" s="35" t="s">
        <v>268</v>
      </c>
      <c r="E33" s="34" t="s">
        <v>271</v>
      </c>
      <c r="F33" s="26"/>
      <c r="G33" s="37">
        <v>13000</v>
      </c>
      <c r="H33" s="88">
        <v>12810</v>
      </c>
      <c r="I33" s="26">
        <f t="shared" si="1"/>
        <v>98.538461538461533</v>
      </c>
    </row>
    <row r="34" spans="1:9" s="38" customFormat="1" ht="13.5">
      <c r="A34" s="34"/>
      <c r="B34" s="71">
        <v>1091</v>
      </c>
      <c r="C34" s="34">
        <v>614300</v>
      </c>
      <c r="D34" s="35" t="s">
        <v>270</v>
      </c>
      <c r="E34" s="34" t="s">
        <v>273</v>
      </c>
      <c r="F34" s="26"/>
      <c r="G34" s="37">
        <v>45800</v>
      </c>
      <c r="H34" s="88">
        <v>20000</v>
      </c>
      <c r="I34" s="26">
        <f t="shared" si="1"/>
        <v>43.668122270742359</v>
      </c>
    </row>
    <row r="35" spans="1:9" s="38" customFormat="1" ht="13.5">
      <c r="A35" s="34"/>
      <c r="B35" s="71" t="s">
        <v>206</v>
      </c>
      <c r="C35" s="34">
        <v>614300</v>
      </c>
      <c r="D35" s="35" t="s">
        <v>272</v>
      </c>
      <c r="E35" s="34" t="s">
        <v>369</v>
      </c>
      <c r="F35" s="26"/>
      <c r="G35" s="37">
        <v>15000</v>
      </c>
      <c r="H35" s="88">
        <v>0</v>
      </c>
      <c r="I35" s="26">
        <f t="shared" si="1"/>
        <v>0</v>
      </c>
    </row>
    <row r="36" spans="1:9" s="38" customFormat="1" ht="13.5">
      <c r="A36" s="34"/>
      <c r="B36" s="71" t="s">
        <v>252</v>
      </c>
      <c r="C36" s="34">
        <v>614300</v>
      </c>
      <c r="D36" s="35" t="s">
        <v>274</v>
      </c>
      <c r="E36" s="34" t="s">
        <v>394</v>
      </c>
      <c r="F36" s="26"/>
      <c r="G36" s="37">
        <v>20000</v>
      </c>
      <c r="H36" s="88">
        <v>20000</v>
      </c>
      <c r="I36" s="26">
        <f t="shared" si="1"/>
        <v>100</v>
      </c>
    </row>
    <row r="37" spans="1:9" s="38" customFormat="1" ht="13.5">
      <c r="A37" s="34"/>
      <c r="B37" s="71" t="s">
        <v>258</v>
      </c>
      <c r="C37" s="34">
        <v>614300</v>
      </c>
      <c r="D37" s="35" t="s">
        <v>276</v>
      </c>
      <c r="E37" s="34" t="s">
        <v>395</v>
      </c>
      <c r="F37" s="26"/>
      <c r="G37" s="37">
        <v>80000</v>
      </c>
      <c r="H37" s="88">
        <v>71909.7</v>
      </c>
      <c r="I37" s="26">
        <f t="shared" si="1"/>
        <v>89.887124999999997</v>
      </c>
    </row>
    <row r="38" spans="1:9" s="38" customFormat="1" ht="13.5">
      <c r="A38" s="34"/>
      <c r="B38" s="71" t="s">
        <v>206</v>
      </c>
      <c r="C38" s="34">
        <v>614300</v>
      </c>
      <c r="D38" s="35" t="s">
        <v>279</v>
      </c>
      <c r="E38" s="34" t="s">
        <v>295</v>
      </c>
      <c r="F38" s="26"/>
      <c r="G38" s="37">
        <v>150000</v>
      </c>
      <c r="H38" s="88">
        <v>149807.26</v>
      </c>
      <c r="I38" s="26">
        <f t="shared" si="1"/>
        <v>99.871506666666676</v>
      </c>
    </row>
    <row r="39" spans="1:9" s="38" customFormat="1" ht="13.5">
      <c r="A39" s="34"/>
      <c r="B39" s="71" t="s">
        <v>301</v>
      </c>
      <c r="C39" s="34">
        <v>614300</v>
      </c>
      <c r="D39" s="35" t="s">
        <v>281</v>
      </c>
      <c r="E39" s="34" t="s">
        <v>302</v>
      </c>
      <c r="F39" s="26"/>
      <c r="G39" s="37">
        <v>40000</v>
      </c>
      <c r="H39" s="88">
        <v>38652.15</v>
      </c>
      <c r="I39" s="26">
        <f t="shared" si="1"/>
        <v>96.630375000000001</v>
      </c>
    </row>
    <row r="40" spans="1:9" s="38" customFormat="1" ht="13.5">
      <c r="A40" s="34"/>
      <c r="B40" s="71" t="s">
        <v>275</v>
      </c>
      <c r="C40" s="34">
        <v>614300</v>
      </c>
      <c r="D40" s="35" t="s">
        <v>283</v>
      </c>
      <c r="E40" s="34" t="s">
        <v>398</v>
      </c>
      <c r="F40" s="26"/>
      <c r="G40" s="37">
        <v>20000</v>
      </c>
      <c r="H40" s="88">
        <v>4000</v>
      </c>
      <c r="I40" s="26">
        <f t="shared" si="1"/>
        <v>20</v>
      </c>
    </row>
    <row r="41" spans="1:9" s="38" customFormat="1" ht="13.5">
      <c r="A41" s="34"/>
      <c r="B41" s="71" t="s">
        <v>209</v>
      </c>
      <c r="C41" s="34">
        <v>614400</v>
      </c>
      <c r="D41" s="35" t="s">
        <v>286</v>
      </c>
      <c r="E41" s="34" t="s">
        <v>211</v>
      </c>
      <c r="F41" s="26"/>
      <c r="G41" s="37">
        <v>10000</v>
      </c>
      <c r="H41" s="88">
        <v>0</v>
      </c>
      <c r="I41" s="26">
        <f t="shared" si="1"/>
        <v>0</v>
      </c>
    </row>
    <row r="42" spans="1:9" s="38" customFormat="1" ht="13.5">
      <c r="A42" s="34"/>
      <c r="B42" s="71" t="s">
        <v>278</v>
      </c>
      <c r="C42" s="34">
        <v>614400</v>
      </c>
      <c r="D42" s="35" t="s">
        <v>288</v>
      </c>
      <c r="E42" s="34" t="s">
        <v>280</v>
      </c>
      <c r="F42" s="26"/>
      <c r="G42" s="37">
        <v>150000</v>
      </c>
      <c r="H42" s="88">
        <v>141000</v>
      </c>
      <c r="I42" s="26">
        <f t="shared" si="1"/>
        <v>94</v>
      </c>
    </row>
    <row r="43" spans="1:9" s="38" customFormat="1" ht="13.5">
      <c r="A43" s="34"/>
      <c r="B43" s="71" t="s">
        <v>261</v>
      </c>
      <c r="C43" s="34">
        <v>614400</v>
      </c>
      <c r="D43" s="35" t="s">
        <v>290</v>
      </c>
      <c r="E43" s="34" t="s">
        <v>390</v>
      </c>
      <c r="F43" s="26"/>
      <c r="G43" s="37">
        <v>200000</v>
      </c>
      <c r="H43" s="88">
        <v>132248.53</v>
      </c>
      <c r="I43" s="26">
        <f t="shared" si="1"/>
        <v>66.124264999999994</v>
      </c>
    </row>
    <row r="44" spans="1:9" s="38" customFormat="1" ht="13.5">
      <c r="A44" s="34"/>
      <c r="B44" s="71" t="s">
        <v>282</v>
      </c>
      <c r="C44" s="34">
        <v>614400</v>
      </c>
      <c r="D44" s="35" t="s">
        <v>292</v>
      </c>
      <c r="E44" s="34" t="s">
        <v>284</v>
      </c>
      <c r="F44" s="26"/>
      <c r="G44" s="37">
        <v>240000</v>
      </c>
      <c r="H44" s="88">
        <v>192000</v>
      </c>
      <c r="I44" s="26">
        <f t="shared" si="1"/>
        <v>80</v>
      </c>
    </row>
    <row r="45" spans="1:9" s="38" customFormat="1" ht="13.5">
      <c r="A45" s="34"/>
      <c r="B45" s="71" t="s">
        <v>285</v>
      </c>
      <c r="C45" s="34">
        <v>614400</v>
      </c>
      <c r="D45" s="35" t="s">
        <v>293</v>
      </c>
      <c r="E45" s="34" t="s">
        <v>287</v>
      </c>
      <c r="F45" s="26"/>
      <c r="G45" s="37">
        <v>100000</v>
      </c>
      <c r="H45" s="88">
        <v>91852.41</v>
      </c>
      <c r="I45" s="26">
        <f t="shared" si="1"/>
        <v>91.852410000000006</v>
      </c>
    </row>
    <row r="46" spans="1:9" s="38" customFormat="1" ht="13.5">
      <c r="A46" s="34"/>
      <c r="B46" s="71" t="s">
        <v>285</v>
      </c>
      <c r="C46" s="34">
        <v>614400</v>
      </c>
      <c r="D46" s="35" t="s">
        <v>294</v>
      </c>
      <c r="E46" s="34" t="s">
        <v>289</v>
      </c>
      <c r="F46" s="26"/>
      <c r="G46" s="37">
        <v>14000</v>
      </c>
      <c r="H46" s="88">
        <v>10000</v>
      </c>
      <c r="I46" s="26">
        <f t="shared" si="1"/>
        <v>71.428571428571431</v>
      </c>
    </row>
    <row r="47" spans="1:9" s="38" customFormat="1" ht="13.5">
      <c r="A47" s="34"/>
      <c r="B47" s="71" t="s">
        <v>285</v>
      </c>
      <c r="C47" s="34">
        <v>614400</v>
      </c>
      <c r="D47" s="35" t="s">
        <v>296</v>
      </c>
      <c r="E47" s="34" t="s">
        <v>291</v>
      </c>
      <c r="F47" s="26"/>
      <c r="G47" s="37">
        <v>16000</v>
      </c>
      <c r="H47" s="88">
        <v>14440</v>
      </c>
      <c r="I47" s="26">
        <f t="shared" si="1"/>
        <v>90.25</v>
      </c>
    </row>
    <row r="48" spans="1:9" s="38" customFormat="1" ht="13.5">
      <c r="A48" s="34"/>
      <c r="B48" s="71" t="s">
        <v>209</v>
      </c>
      <c r="C48" s="34">
        <v>614400</v>
      </c>
      <c r="D48" s="35" t="s">
        <v>297</v>
      </c>
      <c r="E48" s="34" t="s">
        <v>423</v>
      </c>
      <c r="F48" s="26"/>
      <c r="G48" s="37">
        <v>20000</v>
      </c>
      <c r="H48" s="88">
        <v>6000</v>
      </c>
      <c r="I48" s="26">
        <f t="shared" si="1"/>
        <v>30</v>
      </c>
    </row>
    <row r="49" spans="1:9" s="38" customFormat="1" ht="13.5">
      <c r="A49" s="34"/>
      <c r="B49" s="71" t="s">
        <v>285</v>
      </c>
      <c r="C49" s="34">
        <v>614400</v>
      </c>
      <c r="D49" s="35" t="s">
        <v>299</v>
      </c>
      <c r="E49" s="34" t="s">
        <v>370</v>
      </c>
      <c r="F49" s="26"/>
      <c r="G49" s="37">
        <v>10000</v>
      </c>
      <c r="H49" s="88">
        <v>1000</v>
      </c>
      <c r="I49" s="26">
        <f t="shared" si="1"/>
        <v>10</v>
      </c>
    </row>
    <row r="50" spans="1:9" s="38" customFormat="1" ht="13.5">
      <c r="A50" s="34"/>
      <c r="B50" s="71" t="s">
        <v>212</v>
      </c>
      <c r="C50" s="34">
        <v>614500</v>
      </c>
      <c r="D50" s="35" t="s">
        <v>397</v>
      </c>
      <c r="E50" s="34" t="s">
        <v>214</v>
      </c>
      <c r="F50" s="26"/>
      <c r="G50" s="37">
        <v>95000</v>
      </c>
      <c r="H50" s="88">
        <v>66243.8</v>
      </c>
      <c r="I50" s="26">
        <f t="shared" si="1"/>
        <v>69.730315789473693</v>
      </c>
    </row>
    <row r="51" spans="1:9" s="38" customFormat="1" ht="13.5">
      <c r="A51" s="34"/>
      <c r="B51" s="71" t="s">
        <v>197</v>
      </c>
      <c r="C51" s="34">
        <v>614500</v>
      </c>
      <c r="D51" s="35" t="s">
        <v>407</v>
      </c>
      <c r="E51" s="34" t="s">
        <v>216</v>
      </c>
      <c r="F51" s="26"/>
      <c r="G51" s="37">
        <v>32000</v>
      </c>
      <c r="H51" s="88">
        <v>29013.38</v>
      </c>
      <c r="I51" s="26">
        <f t="shared" si="1"/>
        <v>90.666812500000006</v>
      </c>
    </row>
    <row r="52" spans="1:9" s="38" customFormat="1" ht="13.5">
      <c r="A52" s="34"/>
      <c r="B52" s="71" t="s">
        <v>217</v>
      </c>
      <c r="C52" s="34">
        <v>614800</v>
      </c>
      <c r="D52" s="35" t="s">
        <v>408</v>
      </c>
      <c r="E52" s="34" t="s">
        <v>219</v>
      </c>
      <c r="F52" s="26"/>
      <c r="G52" s="37">
        <v>40000</v>
      </c>
      <c r="H52" s="88">
        <v>23385.43</v>
      </c>
      <c r="I52" s="26">
        <f t="shared" si="1"/>
        <v>58.463574999999999</v>
      </c>
    </row>
    <row r="53" spans="1:9" s="38" customFormat="1" ht="13.5">
      <c r="A53" s="34"/>
      <c r="B53" s="71" t="s">
        <v>220</v>
      </c>
      <c r="C53" s="34">
        <v>614800</v>
      </c>
      <c r="D53" s="35" t="s">
        <v>409</v>
      </c>
      <c r="E53" s="34" t="s">
        <v>222</v>
      </c>
      <c r="F53" s="26"/>
      <c r="G53" s="37">
        <v>10000</v>
      </c>
      <c r="H53" s="88">
        <v>8079.65</v>
      </c>
      <c r="I53" s="26">
        <f t="shared" si="1"/>
        <v>80.796499999999995</v>
      </c>
    </row>
    <row r="54" spans="1:9" s="38" customFormat="1" ht="13.5">
      <c r="A54" s="34"/>
      <c r="B54" s="71" t="s">
        <v>220</v>
      </c>
      <c r="C54" s="34">
        <v>614800</v>
      </c>
      <c r="D54" s="35" t="s">
        <v>410</v>
      </c>
      <c r="E54" s="34" t="s">
        <v>224</v>
      </c>
      <c r="F54" s="26"/>
      <c r="G54" s="37">
        <v>20000</v>
      </c>
      <c r="H54" s="88">
        <v>14062.4</v>
      </c>
      <c r="I54" s="26">
        <f t="shared" si="1"/>
        <v>70.311999999999998</v>
      </c>
    </row>
    <row r="55" spans="1:9" s="32" customFormat="1" ht="13.5">
      <c r="A55" s="28"/>
      <c r="B55" s="70"/>
      <c r="C55" s="28">
        <v>821000</v>
      </c>
      <c r="D55" s="29" t="s">
        <v>376</v>
      </c>
      <c r="E55" s="28" t="s">
        <v>225</v>
      </c>
      <c r="F55" s="26"/>
      <c r="G55" s="31">
        <f>SUM(G56)</f>
        <v>200000</v>
      </c>
      <c r="H55" s="86">
        <f>SUM(H56)</f>
        <v>200000</v>
      </c>
      <c r="I55" s="26">
        <f t="shared" si="1"/>
        <v>100</v>
      </c>
    </row>
    <row r="56" spans="1:9" s="38" customFormat="1" ht="13.5">
      <c r="A56" s="34"/>
      <c r="B56" s="71" t="s">
        <v>192</v>
      </c>
      <c r="C56" s="34">
        <v>821500</v>
      </c>
      <c r="D56" s="35" t="s">
        <v>55</v>
      </c>
      <c r="E56" s="34" t="s">
        <v>430</v>
      </c>
      <c r="F56" s="26"/>
      <c r="G56" s="37">
        <v>200000</v>
      </c>
      <c r="H56" s="88">
        <v>200000</v>
      </c>
      <c r="I56" s="26">
        <f t="shared" ref="I56" si="2">SUM(H56/(G56/100))</f>
        <v>100</v>
      </c>
    </row>
    <row r="57" spans="1:9" s="38" customFormat="1" ht="13.5">
      <c r="A57" s="34"/>
      <c r="B57" s="71"/>
      <c r="C57" s="34"/>
      <c r="D57" s="35"/>
      <c r="E57" s="99" t="s">
        <v>229</v>
      </c>
      <c r="F57" s="26" t="e">
        <f>SUM(#REF!/(#REF!/100))</f>
        <v>#REF!</v>
      </c>
      <c r="G57" s="31">
        <f>SUM(G14+G55)</f>
        <v>2669800</v>
      </c>
      <c r="H57" s="86">
        <f>SUM(H14+H55)</f>
        <v>2267046.2999999998</v>
      </c>
      <c r="I57" s="26">
        <f t="shared" si="1"/>
        <v>84.914461757435006</v>
      </c>
    </row>
    <row r="58" spans="1:9" s="38" customFormat="1" ht="24">
      <c r="A58" s="14">
        <v>100131</v>
      </c>
      <c r="B58" s="17"/>
      <c r="C58" s="17"/>
      <c r="D58" s="18"/>
      <c r="E58" s="101" t="s">
        <v>400</v>
      </c>
      <c r="F58" s="20"/>
      <c r="G58" s="20"/>
      <c r="H58" s="85"/>
      <c r="I58" s="20"/>
    </row>
    <row r="59" spans="1:9" s="27" customFormat="1" ht="13.5">
      <c r="A59" s="22"/>
      <c r="B59" s="69"/>
      <c r="C59" s="22">
        <v>610000</v>
      </c>
      <c r="D59" s="23">
        <v>1</v>
      </c>
      <c r="E59" s="22" t="s">
        <v>190</v>
      </c>
      <c r="F59" s="26" t="e">
        <f>SUM(#REF!/(#REF!/100))</f>
        <v>#REF!</v>
      </c>
      <c r="G59" s="25">
        <f>SUM(G60+G71+G73)</f>
        <v>1983000</v>
      </c>
      <c r="H59" s="26">
        <f>SUM(H60+H71+H73)</f>
        <v>1747791.0299999996</v>
      </c>
      <c r="I59" s="26">
        <f t="shared" ref="I59:I85" si="3">SUM(H59/(G59/100))</f>
        <v>88.138730711043848</v>
      </c>
    </row>
    <row r="60" spans="1:9" s="32" customFormat="1" ht="13.5">
      <c r="A60" s="28"/>
      <c r="B60" s="70"/>
      <c r="C60" s="28">
        <v>613000</v>
      </c>
      <c r="D60" s="29" t="s">
        <v>11</v>
      </c>
      <c r="E60" s="28" t="s">
        <v>191</v>
      </c>
      <c r="F60" s="26" t="e">
        <f>SUM(#REF!/(#REF!/100))</f>
        <v>#REF!</v>
      </c>
      <c r="G60" s="31">
        <f>SUM(G61:G70)</f>
        <v>1901000</v>
      </c>
      <c r="H60" s="86">
        <f>SUM(H61:H70)</f>
        <v>1726959.7599999995</v>
      </c>
      <c r="I60" s="26">
        <f t="shared" si="3"/>
        <v>90.844805891635957</v>
      </c>
    </row>
    <row r="61" spans="1:9" s="38" customFormat="1" ht="13.5">
      <c r="A61" s="34"/>
      <c r="B61" s="71" t="s">
        <v>197</v>
      </c>
      <c r="C61" s="34">
        <v>613100</v>
      </c>
      <c r="D61" s="35" t="s">
        <v>13</v>
      </c>
      <c r="E61" s="34" t="s">
        <v>193</v>
      </c>
      <c r="F61" s="26"/>
      <c r="G61" s="37">
        <v>1000</v>
      </c>
      <c r="H61" s="88">
        <v>0</v>
      </c>
      <c r="I61" s="26">
        <f t="shared" si="3"/>
        <v>0</v>
      </c>
    </row>
    <row r="62" spans="1:9" s="38" customFormat="1" ht="13.5">
      <c r="A62" s="34"/>
      <c r="B62" s="71" t="s">
        <v>230</v>
      </c>
      <c r="C62" s="34">
        <v>613200</v>
      </c>
      <c r="D62" s="35" t="s">
        <v>21</v>
      </c>
      <c r="E62" s="34" t="s">
        <v>231</v>
      </c>
      <c r="F62" s="26"/>
      <c r="G62" s="37">
        <v>250000</v>
      </c>
      <c r="H62" s="88">
        <v>181950.25</v>
      </c>
      <c r="I62" s="26">
        <f t="shared" si="3"/>
        <v>72.780100000000004</v>
      </c>
    </row>
    <row r="63" spans="1:9" s="38" customFormat="1" ht="13.5">
      <c r="A63" s="34"/>
      <c r="B63" s="71" t="s">
        <v>232</v>
      </c>
      <c r="C63" s="34">
        <v>613300</v>
      </c>
      <c r="D63" s="35" t="s">
        <v>24</v>
      </c>
      <c r="E63" s="34" t="s">
        <v>233</v>
      </c>
      <c r="F63" s="26"/>
      <c r="G63" s="37">
        <v>300000</v>
      </c>
      <c r="H63" s="88">
        <v>239543</v>
      </c>
      <c r="I63" s="26">
        <f t="shared" si="3"/>
        <v>79.847666666666669</v>
      </c>
    </row>
    <row r="64" spans="1:9" s="38" customFormat="1" ht="13.5">
      <c r="A64" s="34"/>
      <c r="B64" s="71" t="s">
        <v>232</v>
      </c>
      <c r="C64" s="34">
        <v>613300</v>
      </c>
      <c r="D64" s="35" t="s">
        <v>200</v>
      </c>
      <c r="E64" s="34" t="s">
        <v>234</v>
      </c>
      <c r="F64" s="26"/>
      <c r="G64" s="37">
        <v>500000</v>
      </c>
      <c r="H64" s="88">
        <v>527940.81999999995</v>
      </c>
      <c r="I64" s="26">
        <f t="shared" si="3"/>
        <v>105.58816399999999</v>
      </c>
    </row>
    <row r="65" spans="1:9" s="38" customFormat="1" ht="13.5">
      <c r="A65" s="34"/>
      <c r="B65" s="71" t="s">
        <v>232</v>
      </c>
      <c r="C65" s="34">
        <v>613300</v>
      </c>
      <c r="D65" s="35" t="s">
        <v>201</v>
      </c>
      <c r="E65" s="34" t="s">
        <v>235</v>
      </c>
      <c r="F65" s="26"/>
      <c r="G65" s="37">
        <v>300000</v>
      </c>
      <c r="H65" s="88">
        <v>285948</v>
      </c>
      <c r="I65" s="26">
        <f t="shared" si="3"/>
        <v>95.316000000000003</v>
      </c>
    </row>
    <row r="66" spans="1:9" s="38" customFormat="1" ht="13.5">
      <c r="A66" s="34"/>
      <c r="B66" s="71" t="s">
        <v>236</v>
      </c>
      <c r="C66" s="34">
        <v>613300</v>
      </c>
      <c r="D66" s="35" t="s">
        <v>203</v>
      </c>
      <c r="E66" s="34" t="s">
        <v>237</v>
      </c>
      <c r="F66" s="26"/>
      <c r="G66" s="37">
        <v>100000</v>
      </c>
      <c r="H66" s="88">
        <v>99937.43</v>
      </c>
      <c r="I66" s="26">
        <f t="shared" si="3"/>
        <v>99.937429999999992</v>
      </c>
    </row>
    <row r="67" spans="1:9" s="38" customFormat="1" ht="13.5">
      <c r="A67" s="34"/>
      <c r="B67" s="71" t="s">
        <v>199</v>
      </c>
      <c r="C67" s="34">
        <v>613700</v>
      </c>
      <c r="D67" s="35" t="s">
        <v>205</v>
      </c>
      <c r="E67" s="34" t="s">
        <v>240</v>
      </c>
      <c r="F67" s="26"/>
      <c r="G67" s="37">
        <v>345000</v>
      </c>
      <c r="H67" s="88">
        <v>314202.19</v>
      </c>
      <c r="I67" s="26">
        <f t="shared" si="3"/>
        <v>91.073098550724637</v>
      </c>
    </row>
    <row r="68" spans="1:9" s="38" customFormat="1" ht="13.5">
      <c r="A68" s="34"/>
      <c r="B68" s="71" t="s">
        <v>197</v>
      </c>
      <c r="C68" s="34">
        <v>613900</v>
      </c>
      <c r="D68" s="35" t="s">
        <v>239</v>
      </c>
      <c r="E68" s="34" t="s">
        <v>194</v>
      </c>
      <c r="F68" s="26"/>
      <c r="G68" s="37">
        <v>25000</v>
      </c>
      <c r="H68" s="88">
        <v>25156.47</v>
      </c>
      <c r="I68" s="26">
        <f t="shared" si="3"/>
        <v>100.62588000000001</v>
      </c>
    </row>
    <row r="69" spans="1:9" s="38" customFormat="1" ht="13.5">
      <c r="A69" s="34"/>
      <c r="B69" s="71" t="s">
        <v>199</v>
      </c>
      <c r="C69" s="34">
        <v>613900</v>
      </c>
      <c r="D69" s="35" t="s">
        <v>241</v>
      </c>
      <c r="E69" s="34" t="s">
        <v>244</v>
      </c>
      <c r="F69" s="26"/>
      <c r="G69" s="37">
        <v>30000</v>
      </c>
      <c r="H69" s="88">
        <v>14199.16</v>
      </c>
      <c r="I69" s="26">
        <f t="shared" si="3"/>
        <v>47.330533333333335</v>
      </c>
    </row>
    <row r="70" spans="1:9" s="38" customFormat="1" ht="13.5">
      <c r="A70" s="34"/>
      <c r="B70" s="71" t="s">
        <v>199</v>
      </c>
      <c r="C70" s="34">
        <v>613900</v>
      </c>
      <c r="D70" s="35" t="s">
        <v>243</v>
      </c>
      <c r="E70" s="34" t="s">
        <v>202</v>
      </c>
      <c r="F70" s="26"/>
      <c r="G70" s="37">
        <v>50000</v>
      </c>
      <c r="H70" s="88">
        <v>38082.44</v>
      </c>
      <c r="I70" s="26">
        <f t="shared" si="3"/>
        <v>76.164880000000011</v>
      </c>
    </row>
    <row r="71" spans="1:9" s="32" customFormat="1" ht="13.5">
      <c r="A71" s="28"/>
      <c r="B71" s="70"/>
      <c r="C71" s="28">
        <v>614000</v>
      </c>
      <c r="D71" s="29" t="s">
        <v>30</v>
      </c>
      <c r="E71" s="28" t="s">
        <v>208</v>
      </c>
      <c r="F71" s="26" t="e">
        <f>SUM(#REF!/(#REF!/100))</f>
        <v>#REF!</v>
      </c>
      <c r="G71" s="31">
        <f>SUM(G72)</f>
        <v>30000</v>
      </c>
      <c r="H71" s="86">
        <f>SUM(H72)</f>
        <v>19305</v>
      </c>
      <c r="I71" s="26">
        <f t="shared" ref="I71:I72" si="4">SUM(H71/(G71/100))</f>
        <v>64.349999999999994</v>
      </c>
    </row>
    <row r="72" spans="1:9" s="38" customFormat="1" ht="13.5">
      <c r="A72" s="34"/>
      <c r="B72" s="71" t="s">
        <v>232</v>
      </c>
      <c r="C72" s="34">
        <v>614400</v>
      </c>
      <c r="D72" s="35" t="s">
        <v>32</v>
      </c>
      <c r="E72" s="34" t="s">
        <v>424</v>
      </c>
      <c r="F72" s="26"/>
      <c r="G72" s="37">
        <v>30000</v>
      </c>
      <c r="H72" s="88">
        <v>19305</v>
      </c>
      <c r="I72" s="26">
        <f t="shared" si="4"/>
        <v>64.349999999999994</v>
      </c>
    </row>
    <row r="73" spans="1:9" s="32" customFormat="1" ht="13.5">
      <c r="A73" s="28"/>
      <c r="B73" s="70"/>
      <c r="C73" s="28">
        <v>61600</v>
      </c>
      <c r="D73" s="29" t="s">
        <v>46</v>
      </c>
      <c r="E73" s="28" t="s">
        <v>245</v>
      </c>
      <c r="F73" s="26" t="e">
        <f>SUM(#REF!/(#REF!/100))</f>
        <v>#REF!</v>
      </c>
      <c r="G73" s="31">
        <f>SUM(G74)</f>
        <v>52000</v>
      </c>
      <c r="H73" s="86">
        <f>SUM(H74)</f>
        <v>1526.27</v>
      </c>
      <c r="I73" s="26">
        <f t="shared" si="3"/>
        <v>2.9351346153846154</v>
      </c>
    </row>
    <row r="74" spans="1:9" s="38" customFormat="1" ht="13.5">
      <c r="A74" s="34"/>
      <c r="B74" s="71" t="s">
        <v>246</v>
      </c>
      <c r="C74" s="34">
        <v>616100</v>
      </c>
      <c r="D74" s="35" t="s">
        <v>48</v>
      </c>
      <c r="E74" s="34" t="s">
        <v>247</v>
      </c>
      <c r="F74" s="26"/>
      <c r="G74" s="37">
        <v>52000</v>
      </c>
      <c r="H74" s="88">
        <v>1526.27</v>
      </c>
      <c r="I74" s="26">
        <f t="shared" si="3"/>
        <v>2.9351346153846154</v>
      </c>
    </row>
    <row r="75" spans="1:9" s="32" customFormat="1" ht="13.5">
      <c r="A75" s="28"/>
      <c r="B75" s="70"/>
      <c r="C75" s="28">
        <v>821000</v>
      </c>
      <c r="D75" s="29" t="s">
        <v>376</v>
      </c>
      <c r="E75" s="99" t="s">
        <v>225</v>
      </c>
      <c r="F75" s="26" t="e">
        <f>SUM(#REF!/(#REF!/100))</f>
        <v>#REF!</v>
      </c>
      <c r="G75" s="31">
        <f>SUM(G76:G83)</f>
        <v>2785000</v>
      </c>
      <c r="H75" s="86">
        <f>SUM(H76:H83)</f>
        <v>1975931.6200000003</v>
      </c>
      <c r="I75" s="26">
        <f t="shared" si="3"/>
        <v>70.949070736086185</v>
      </c>
    </row>
    <row r="76" spans="1:9" s="38" customFormat="1" ht="13.5">
      <c r="A76" s="34"/>
      <c r="B76" s="71" t="s">
        <v>197</v>
      </c>
      <c r="C76" s="34">
        <v>821500</v>
      </c>
      <c r="D76" s="35" t="s">
        <v>55</v>
      </c>
      <c r="E76" s="34" t="s">
        <v>226</v>
      </c>
      <c r="F76" s="26"/>
      <c r="G76" s="37">
        <v>200000</v>
      </c>
      <c r="H76" s="88">
        <v>166604.75</v>
      </c>
      <c r="I76" s="26">
        <f t="shared" si="3"/>
        <v>83.302374999999998</v>
      </c>
    </row>
    <row r="77" spans="1:9" s="38" customFormat="1" ht="13.5">
      <c r="A77" s="34"/>
      <c r="B77" s="71" t="s">
        <v>197</v>
      </c>
      <c r="C77" s="34">
        <v>821600</v>
      </c>
      <c r="D77" s="35" t="s">
        <v>74</v>
      </c>
      <c r="E77" s="34" t="s">
        <v>371</v>
      </c>
      <c r="F77" s="26"/>
      <c r="G77" s="37">
        <v>1900000</v>
      </c>
      <c r="H77" s="88">
        <v>1241452.5900000001</v>
      </c>
      <c r="I77" s="26">
        <f t="shared" si="3"/>
        <v>65.339610000000008</v>
      </c>
    </row>
    <row r="78" spans="1:9" s="38" customFormat="1" ht="13.5">
      <c r="A78" s="34"/>
      <c r="B78" s="71" t="s">
        <v>238</v>
      </c>
      <c r="C78" s="34">
        <v>821600</v>
      </c>
      <c r="D78" s="35" t="s">
        <v>84</v>
      </c>
      <c r="E78" s="34" t="s">
        <v>421</v>
      </c>
      <c r="F78" s="26"/>
      <c r="G78" s="37">
        <v>315000</v>
      </c>
      <c r="H78" s="88">
        <v>313401.40000000002</v>
      </c>
      <c r="I78" s="26">
        <f t="shared" si="3"/>
        <v>99.492507936507948</v>
      </c>
    </row>
    <row r="79" spans="1:9" s="38" customFormat="1" ht="13.5">
      <c r="A79" s="34"/>
      <c r="B79" s="71" t="s">
        <v>230</v>
      </c>
      <c r="C79" s="34">
        <v>821600</v>
      </c>
      <c r="D79" s="35" t="s">
        <v>90</v>
      </c>
      <c r="E79" s="34" t="s">
        <v>372</v>
      </c>
      <c r="F79" s="26"/>
      <c r="G79" s="37">
        <v>80000</v>
      </c>
      <c r="H79" s="88">
        <v>61643.98</v>
      </c>
      <c r="I79" s="26">
        <f t="shared" si="3"/>
        <v>77.054974999999999</v>
      </c>
    </row>
    <row r="80" spans="1:9" s="38" customFormat="1" ht="13.5">
      <c r="A80" s="34"/>
      <c r="B80" s="71" t="s">
        <v>230</v>
      </c>
      <c r="C80" s="34">
        <v>821600</v>
      </c>
      <c r="D80" s="35" t="s">
        <v>96</v>
      </c>
      <c r="E80" s="34" t="s">
        <v>391</v>
      </c>
      <c r="F80" s="26"/>
      <c r="G80" s="37">
        <v>70000</v>
      </c>
      <c r="H80" s="88">
        <v>55355.86</v>
      </c>
      <c r="I80" s="26">
        <f t="shared" si="3"/>
        <v>79.079800000000006</v>
      </c>
    </row>
    <row r="81" spans="1:9" s="38" customFormat="1" ht="13.5">
      <c r="A81" s="34"/>
      <c r="B81" s="71" t="s">
        <v>197</v>
      </c>
      <c r="C81" s="34">
        <v>821600</v>
      </c>
      <c r="D81" s="35" t="s">
        <v>123</v>
      </c>
      <c r="E81" s="34" t="s">
        <v>373</v>
      </c>
      <c r="F81" s="26"/>
      <c r="G81" s="37">
        <v>100000</v>
      </c>
      <c r="H81" s="88">
        <v>60656.77</v>
      </c>
      <c r="I81" s="26">
        <f t="shared" si="3"/>
        <v>60.656769999999995</v>
      </c>
    </row>
    <row r="82" spans="1:9" s="38" customFormat="1" ht="13.5">
      <c r="A82" s="34"/>
      <c r="B82" s="71" t="s">
        <v>197</v>
      </c>
      <c r="C82" s="34">
        <v>821600</v>
      </c>
      <c r="D82" s="35" t="s">
        <v>154</v>
      </c>
      <c r="E82" s="34" t="s">
        <v>300</v>
      </c>
      <c r="F82" s="26"/>
      <c r="G82" s="37">
        <v>100000</v>
      </c>
      <c r="H82" s="88">
        <v>76816.27</v>
      </c>
      <c r="I82" s="26">
        <f t="shared" si="3"/>
        <v>76.816270000000003</v>
      </c>
    </row>
    <row r="83" spans="1:9" s="38" customFormat="1" ht="13.5">
      <c r="A83" s="34"/>
      <c r="B83" s="71" t="s">
        <v>227</v>
      </c>
      <c r="C83" s="34">
        <v>821600</v>
      </c>
      <c r="D83" s="35" t="s">
        <v>161</v>
      </c>
      <c r="E83" s="34" t="s">
        <v>228</v>
      </c>
      <c r="F83" s="26"/>
      <c r="G83" s="37">
        <v>20000</v>
      </c>
      <c r="H83" s="88">
        <v>0</v>
      </c>
      <c r="I83" s="26">
        <f t="shared" si="3"/>
        <v>0</v>
      </c>
    </row>
    <row r="84" spans="1:9" s="32" customFormat="1" ht="13.5">
      <c r="A84" s="28"/>
      <c r="B84" s="70" t="s">
        <v>246</v>
      </c>
      <c r="C84" s="28">
        <v>823100</v>
      </c>
      <c r="D84" s="29">
        <v>3</v>
      </c>
      <c r="E84" s="28" t="s">
        <v>250</v>
      </c>
      <c r="F84" s="26"/>
      <c r="G84" s="31">
        <v>12000</v>
      </c>
      <c r="H84" s="86">
        <v>10847.53</v>
      </c>
      <c r="I84" s="26">
        <f t="shared" si="3"/>
        <v>90.396083333333337</v>
      </c>
    </row>
    <row r="85" spans="1:9" s="38" customFormat="1" ht="13.5">
      <c r="A85" s="34"/>
      <c r="B85" s="71"/>
      <c r="C85" s="34"/>
      <c r="D85" s="35"/>
      <c r="E85" s="99" t="s">
        <v>251</v>
      </c>
      <c r="F85" s="26" t="e">
        <f>SUM(#REF!/(#REF!/100))</f>
        <v>#REF!</v>
      </c>
      <c r="G85" s="31">
        <f>SUM(G59+G75+G84)</f>
        <v>4780000</v>
      </c>
      <c r="H85" s="86">
        <f>SUM(H59+H75+H84)</f>
        <v>3734570.1799999997</v>
      </c>
      <c r="I85" s="26">
        <f t="shared" si="3"/>
        <v>78.129083263598318</v>
      </c>
    </row>
    <row r="86" spans="1:9" s="38" customFormat="1" ht="24">
      <c r="A86" s="14">
        <v>100141</v>
      </c>
      <c r="B86" s="17"/>
      <c r="C86" s="17"/>
      <c r="D86" s="18"/>
      <c r="E86" s="101" t="s">
        <v>401</v>
      </c>
      <c r="F86" s="20"/>
      <c r="G86" s="20"/>
      <c r="H86" s="85"/>
      <c r="I86" s="20"/>
    </row>
    <row r="87" spans="1:9" s="27" customFormat="1" ht="13.5">
      <c r="A87" s="22"/>
      <c r="B87" s="22"/>
      <c r="C87" s="22">
        <v>610000</v>
      </c>
      <c r="D87" s="23">
        <v>1</v>
      </c>
      <c r="E87" s="22" t="s">
        <v>190</v>
      </c>
      <c r="F87" s="25" t="e">
        <f t="shared" ref="F87:H87" si="5">SUM(F88)</f>
        <v>#REF!</v>
      </c>
      <c r="G87" s="25">
        <f t="shared" si="5"/>
        <v>181000</v>
      </c>
      <c r="H87" s="26">
        <f t="shared" si="5"/>
        <v>148119.97</v>
      </c>
      <c r="I87" s="26">
        <f t="shared" ref="I87:I96" si="6">SUM(H87/(G87/100))</f>
        <v>81.834237569060775</v>
      </c>
    </row>
    <row r="88" spans="1:9" s="32" customFormat="1" ht="13.5">
      <c r="A88" s="28"/>
      <c r="B88" s="70"/>
      <c r="C88" s="28">
        <v>613000</v>
      </c>
      <c r="D88" s="29" t="s">
        <v>11</v>
      </c>
      <c r="E88" s="28" t="s">
        <v>191</v>
      </c>
      <c r="F88" s="26" t="e">
        <f>SUM(#REF!/(#REF!/100))</f>
        <v>#REF!</v>
      </c>
      <c r="G88" s="31">
        <f>SUM(G89:G92)</f>
        <v>181000</v>
      </c>
      <c r="H88" s="86">
        <f>SUM(H89:H92)</f>
        <v>148119.97</v>
      </c>
      <c r="I88" s="26">
        <f t="shared" si="6"/>
        <v>81.834237569060775</v>
      </c>
    </row>
    <row r="89" spans="1:9" s="38" customFormat="1" ht="13.5">
      <c r="A89" s="34"/>
      <c r="B89" s="67" t="s">
        <v>199</v>
      </c>
      <c r="C89" s="34">
        <v>613100</v>
      </c>
      <c r="D89" s="35" t="s">
        <v>13</v>
      </c>
      <c r="E89" s="34" t="s">
        <v>193</v>
      </c>
      <c r="F89" s="26"/>
      <c r="G89" s="37">
        <v>1000</v>
      </c>
      <c r="H89" s="88">
        <v>0</v>
      </c>
      <c r="I89" s="26">
        <f t="shared" si="6"/>
        <v>0</v>
      </c>
    </row>
    <row r="90" spans="1:9" s="38" customFormat="1" ht="13.5">
      <c r="A90" s="34"/>
      <c r="B90" s="71" t="s">
        <v>217</v>
      </c>
      <c r="C90" s="34">
        <v>613900</v>
      </c>
      <c r="D90" s="35" t="s">
        <v>21</v>
      </c>
      <c r="E90" s="34" t="s">
        <v>242</v>
      </c>
      <c r="F90" s="26"/>
      <c r="G90" s="37">
        <v>70000</v>
      </c>
      <c r="H90" s="88">
        <v>74598.960000000006</v>
      </c>
      <c r="I90" s="26">
        <f t="shared" si="6"/>
        <v>106.56994285714286</v>
      </c>
    </row>
    <row r="91" spans="1:9" s="38" customFormat="1" ht="13.5">
      <c r="A91" s="34"/>
      <c r="B91" s="71" t="s">
        <v>199</v>
      </c>
      <c r="C91" s="34">
        <v>613900</v>
      </c>
      <c r="D91" s="35" t="s">
        <v>24</v>
      </c>
      <c r="E91" s="34" t="s">
        <v>194</v>
      </c>
      <c r="F91" s="26"/>
      <c r="G91" s="37">
        <v>50000</v>
      </c>
      <c r="H91" s="88">
        <v>5788.89</v>
      </c>
      <c r="I91" s="26">
        <f t="shared" si="6"/>
        <v>11.577780000000001</v>
      </c>
    </row>
    <row r="92" spans="1:9" s="38" customFormat="1" ht="13.5">
      <c r="A92" s="34"/>
      <c r="B92" s="71" t="s">
        <v>199</v>
      </c>
      <c r="C92" s="34">
        <v>613900</v>
      </c>
      <c r="D92" s="35" t="s">
        <v>200</v>
      </c>
      <c r="E92" s="34" t="s">
        <v>411</v>
      </c>
      <c r="F92" s="26"/>
      <c r="G92" s="37">
        <v>60000</v>
      </c>
      <c r="H92" s="88">
        <v>67732.12</v>
      </c>
      <c r="I92" s="26">
        <f t="shared" si="6"/>
        <v>112.88686666666666</v>
      </c>
    </row>
    <row r="93" spans="1:9" s="32" customFormat="1" ht="13.5">
      <c r="A93" s="28"/>
      <c r="B93" s="70"/>
      <c r="C93" s="28">
        <v>821000</v>
      </c>
      <c r="D93" s="29">
        <v>2</v>
      </c>
      <c r="E93" s="99" t="s">
        <v>225</v>
      </c>
      <c r="F93" s="26" t="e">
        <f>SUM(#REF!/(#REF!/100))</f>
        <v>#REF!</v>
      </c>
      <c r="G93" s="31">
        <f>SUM(G94:G95)</f>
        <v>40000</v>
      </c>
      <c r="H93" s="86">
        <f>SUM(H94:H95)</f>
        <v>12444.2</v>
      </c>
      <c r="I93" s="26">
        <f t="shared" si="6"/>
        <v>31.110500000000002</v>
      </c>
    </row>
    <row r="94" spans="1:9" s="38" customFormat="1" ht="13.5">
      <c r="A94" s="34"/>
      <c r="B94" s="71" t="s">
        <v>197</v>
      </c>
      <c r="C94" s="34">
        <v>821100</v>
      </c>
      <c r="D94" s="35" t="s">
        <v>55</v>
      </c>
      <c r="E94" s="34" t="s">
        <v>377</v>
      </c>
      <c r="F94" s="26"/>
      <c r="G94" s="37">
        <v>20000</v>
      </c>
      <c r="H94" s="88">
        <v>9800</v>
      </c>
      <c r="I94" s="26">
        <f t="shared" si="6"/>
        <v>49</v>
      </c>
    </row>
    <row r="95" spans="1:9" s="38" customFormat="1" ht="13.5">
      <c r="A95" s="34"/>
      <c r="B95" s="71" t="s">
        <v>197</v>
      </c>
      <c r="C95" s="34">
        <v>821500</v>
      </c>
      <c r="D95" s="35" t="s">
        <v>74</v>
      </c>
      <c r="E95" s="34" t="s">
        <v>248</v>
      </c>
      <c r="F95" s="26"/>
      <c r="G95" s="37">
        <v>20000</v>
      </c>
      <c r="H95" s="88">
        <v>2644.2</v>
      </c>
      <c r="I95" s="26">
        <f t="shared" si="6"/>
        <v>13.220999999999998</v>
      </c>
    </row>
    <row r="96" spans="1:9" s="38" customFormat="1" ht="13.5">
      <c r="A96" s="34"/>
      <c r="B96" s="34"/>
      <c r="C96" s="34"/>
      <c r="D96" s="35"/>
      <c r="E96" s="99" t="s">
        <v>303</v>
      </c>
      <c r="F96" s="26" t="e">
        <f>SUM(#REF!/(#REF!/100))</f>
        <v>#REF!</v>
      </c>
      <c r="G96" s="31">
        <f>SUM(G87+G93)</f>
        <v>221000</v>
      </c>
      <c r="H96" s="86">
        <f>SUM(H87+H93)</f>
        <v>160564.17000000001</v>
      </c>
      <c r="I96" s="26">
        <f t="shared" si="6"/>
        <v>72.653470588235294</v>
      </c>
    </row>
    <row r="97" spans="1:9" s="38" customFormat="1" ht="24">
      <c r="A97" s="14">
        <v>100151</v>
      </c>
      <c r="B97" s="17"/>
      <c r="C97" s="17"/>
      <c r="D97" s="18"/>
      <c r="E97" s="101" t="s">
        <v>402</v>
      </c>
      <c r="F97" s="20"/>
      <c r="G97" s="20"/>
      <c r="H97" s="85"/>
      <c r="I97" s="20"/>
    </row>
    <row r="98" spans="1:9" s="27" customFormat="1" ht="13.5">
      <c r="A98" s="22"/>
      <c r="B98" s="22"/>
      <c r="C98" s="22">
        <v>610000</v>
      </c>
      <c r="D98" s="23">
        <v>1</v>
      </c>
      <c r="E98" s="22" t="s">
        <v>190</v>
      </c>
      <c r="F98" s="26" t="e">
        <f>SUM(#REF!/(#REF!/100))</f>
        <v>#REF!</v>
      </c>
      <c r="G98" s="25">
        <f>SUM(G99+G102+G104+G115)</f>
        <v>4073000</v>
      </c>
      <c r="H98" s="26">
        <f>SUM(H99+H102+H104+H115)</f>
        <v>4048957.88</v>
      </c>
      <c r="I98" s="26">
        <f t="shared" ref="I98:I128" si="7">SUM(H98/(G98/100))</f>
        <v>99.409719616989932</v>
      </c>
    </row>
    <row r="99" spans="1:9" s="32" customFormat="1" ht="13.5">
      <c r="A99" s="28"/>
      <c r="B99" s="70"/>
      <c r="C99" s="28">
        <v>611000</v>
      </c>
      <c r="D99" s="29" t="s">
        <v>11</v>
      </c>
      <c r="E99" s="28" t="s">
        <v>304</v>
      </c>
      <c r="F99" s="26" t="e">
        <f>SUM(#REF!/(#REF!/100))</f>
        <v>#REF!</v>
      </c>
      <c r="G99" s="31">
        <f>SUM(G100+G101)</f>
        <v>2450000</v>
      </c>
      <c r="H99" s="86">
        <f>SUM(H100+H101)</f>
        <v>2409556.63</v>
      </c>
      <c r="I99" s="26">
        <f t="shared" si="7"/>
        <v>98.349250204081628</v>
      </c>
    </row>
    <row r="100" spans="1:9" s="38" customFormat="1" ht="13.5">
      <c r="A100" s="34"/>
      <c r="B100" s="71" t="s">
        <v>275</v>
      </c>
      <c r="C100" s="34">
        <v>611100</v>
      </c>
      <c r="D100" s="35" t="s">
        <v>13</v>
      </c>
      <c r="E100" s="34" t="s">
        <v>305</v>
      </c>
      <c r="F100" s="26"/>
      <c r="G100" s="37">
        <v>2100000</v>
      </c>
      <c r="H100" s="88">
        <v>2098865.0299999998</v>
      </c>
      <c r="I100" s="26">
        <f t="shared" si="7"/>
        <v>99.9459538095238</v>
      </c>
    </row>
    <row r="101" spans="1:9" s="38" customFormat="1" ht="13.5">
      <c r="A101" s="34"/>
      <c r="B101" s="71" t="s">
        <v>275</v>
      </c>
      <c r="C101" s="34">
        <v>611200</v>
      </c>
      <c r="D101" s="35" t="s">
        <v>21</v>
      </c>
      <c r="E101" s="34" t="s">
        <v>306</v>
      </c>
      <c r="F101" s="26"/>
      <c r="G101" s="37">
        <v>350000</v>
      </c>
      <c r="H101" s="88">
        <v>310691.59999999998</v>
      </c>
      <c r="I101" s="26">
        <f t="shared" si="7"/>
        <v>88.769028571428564</v>
      </c>
    </row>
    <row r="102" spans="1:9" s="32" customFormat="1" ht="13.5">
      <c r="A102" s="28"/>
      <c r="B102" s="70"/>
      <c r="C102" s="28">
        <v>612000</v>
      </c>
      <c r="D102" s="29" t="s">
        <v>30</v>
      </c>
      <c r="E102" s="28" t="s">
        <v>307</v>
      </c>
      <c r="F102" s="26" t="e">
        <f>SUM(#REF!/(#REF!/100))</f>
        <v>#REF!</v>
      </c>
      <c r="G102" s="31">
        <f>SUM(G103)</f>
        <v>220000</v>
      </c>
      <c r="H102" s="86">
        <f>SUM(H103)</f>
        <v>220478.11</v>
      </c>
      <c r="I102" s="26">
        <f t="shared" si="7"/>
        <v>100.21732272727272</v>
      </c>
    </row>
    <row r="103" spans="1:9" s="38" customFormat="1" ht="13.5">
      <c r="A103" s="34"/>
      <c r="B103" s="71" t="s">
        <v>275</v>
      </c>
      <c r="C103" s="34">
        <v>612100</v>
      </c>
      <c r="D103" s="35" t="s">
        <v>32</v>
      </c>
      <c r="E103" s="34" t="s">
        <v>307</v>
      </c>
      <c r="F103" s="26"/>
      <c r="G103" s="37">
        <v>220000</v>
      </c>
      <c r="H103" s="88">
        <v>220478.11</v>
      </c>
      <c r="I103" s="26">
        <f t="shared" si="7"/>
        <v>100.21732272727272</v>
      </c>
    </row>
    <row r="104" spans="1:9" s="32" customFormat="1" ht="13.5">
      <c r="A104" s="28"/>
      <c r="B104" s="70"/>
      <c r="C104" s="28">
        <v>613000</v>
      </c>
      <c r="D104" s="29" t="s">
        <v>46</v>
      </c>
      <c r="E104" s="28" t="s">
        <v>191</v>
      </c>
      <c r="F104" s="26" t="e">
        <f>SUM(#REF!/(#REF!/100))</f>
        <v>#REF!</v>
      </c>
      <c r="G104" s="31">
        <f>SUM(G105:G114)</f>
        <v>412000</v>
      </c>
      <c r="H104" s="86">
        <f>SUM(H105:H114)</f>
        <v>404630.54</v>
      </c>
      <c r="I104" s="26">
        <f t="shared" si="7"/>
        <v>98.211296116504855</v>
      </c>
    </row>
    <row r="105" spans="1:9" s="38" customFormat="1" ht="13.5">
      <c r="A105" s="34"/>
      <c r="B105" s="71" t="s">
        <v>308</v>
      </c>
      <c r="C105" s="34">
        <v>613100</v>
      </c>
      <c r="D105" s="35" t="s">
        <v>48</v>
      </c>
      <c r="E105" s="34" t="s">
        <v>193</v>
      </c>
      <c r="F105" s="26"/>
      <c r="G105" s="37">
        <v>1000</v>
      </c>
      <c r="H105" s="88">
        <v>0</v>
      </c>
      <c r="I105" s="26">
        <f t="shared" si="7"/>
        <v>0</v>
      </c>
    </row>
    <row r="106" spans="1:9" s="38" customFormat="1" ht="13.5">
      <c r="A106" s="34"/>
      <c r="B106" s="71" t="s">
        <v>308</v>
      </c>
      <c r="C106" s="34">
        <v>613200</v>
      </c>
      <c r="D106" s="35" t="s">
        <v>51</v>
      </c>
      <c r="E106" s="34" t="s">
        <v>309</v>
      </c>
      <c r="F106" s="26"/>
      <c r="G106" s="37">
        <v>90000</v>
      </c>
      <c r="H106" s="88">
        <v>82722.59</v>
      </c>
      <c r="I106" s="26">
        <f t="shared" si="7"/>
        <v>91.913988888888881</v>
      </c>
    </row>
    <row r="107" spans="1:9" s="38" customFormat="1" ht="13.5">
      <c r="A107" s="34"/>
      <c r="B107" s="71" t="s">
        <v>308</v>
      </c>
      <c r="C107" s="34">
        <v>613300</v>
      </c>
      <c r="D107" s="35" t="s">
        <v>310</v>
      </c>
      <c r="E107" s="34" t="s">
        <v>311</v>
      </c>
      <c r="F107" s="26"/>
      <c r="G107" s="37">
        <v>66000</v>
      </c>
      <c r="H107" s="88">
        <v>71204.52</v>
      </c>
      <c r="I107" s="26">
        <f t="shared" si="7"/>
        <v>107.88563636363637</v>
      </c>
    </row>
    <row r="108" spans="1:9" s="38" customFormat="1" ht="13.5">
      <c r="A108" s="34"/>
      <c r="B108" s="71" t="s">
        <v>308</v>
      </c>
      <c r="C108" s="34">
        <v>613400</v>
      </c>
      <c r="D108" s="35" t="s">
        <v>312</v>
      </c>
      <c r="E108" s="34" t="s">
        <v>313</v>
      </c>
      <c r="F108" s="26"/>
      <c r="G108" s="37">
        <v>60000</v>
      </c>
      <c r="H108" s="88">
        <v>59167.13</v>
      </c>
      <c r="I108" s="26">
        <f t="shared" si="7"/>
        <v>98.611883333333324</v>
      </c>
    </row>
    <row r="109" spans="1:9" s="38" customFormat="1" ht="13.5">
      <c r="A109" s="34"/>
      <c r="B109" s="71" t="s">
        <v>308</v>
      </c>
      <c r="C109" s="34">
        <v>613500</v>
      </c>
      <c r="D109" s="35" t="s">
        <v>314</v>
      </c>
      <c r="E109" s="34" t="s">
        <v>315</v>
      </c>
      <c r="F109" s="26"/>
      <c r="G109" s="37">
        <v>30000</v>
      </c>
      <c r="H109" s="88">
        <v>28616.77</v>
      </c>
      <c r="I109" s="26">
        <f t="shared" si="7"/>
        <v>95.389233333333337</v>
      </c>
    </row>
    <row r="110" spans="1:9" s="38" customFormat="1" ht="13.5">
      <c r="A110" s="34"/>
      <c r="B110" s="71" t="s">
        <v>308</v>
      </c>
      <c r="C110" s="34">
        <v>613700</v>
      </c>
      <c r="D110" s="35" t="s">
        <v>316</v>
      </c>
      <c r="E110" s="34" t="s">
        <v>317</v>
      </c>
      <c r="F110" s="26"/>
      <c r="G110" s="37">
        <v>40000</v>
      </c>
      <c r="H110" s="88">
        <v>43845.64</v>
      </c>
      <c r="I110" s="26">
        <f t="shared" si="7"/>
        <v>109.61409999999999</v>
      </c>
    </row>
    <row r="111" spans="1:9" s="38" customFormat="1" ht="13.5">
      <c r="A111" s="34"/>
      <c r="B111" s="71" t="s">
        <v>308</v>
      </c>
      <c r="C111" s="34">
        <v>613800</v>
      </c>
      <c r="D111" s="35" t="s">
        <v>318</v>
      </c>
      <c r="E111" s="34" t="s">
        <v>319</v>
      </c>
      <c r="F111" s="26"/>
      <c r="G111" s="37">
        <v>10000</v>
      </c>
      <c r="H111" s="88">
        <v>4763.58</v>
      </c>
      <c r="I111" s="26">
        <f t="shared" si="7"/>
        <v>47.635799999999996</v>
      </c>
    </row>
    <row r="112" spans="1:9" s="38" customFormat="1" ht="13.5">
      <c r="A112" s="34"/>
      <c r="B112" s="71" t="s">
        <v>308</v>
      </c>
      <c r="C112" s="34">
        <v>613900</v>
      </c>
      <c r="D112" s="35" t="s">
        <v>320</v>
      </c>
      <c r="E112" s="34" t="s">
        <v>194</v>
      </c>
      <c r="F112" s="26"/>
      <c r="G112" s="37">
        <v>100000</v>
      </c>
      <c r="H112" s="88">
        <v>100586.21</v>
      </c>
      <c r="I112" s="26">
        <f t="shared" si="7"/>
        <v>100.58621000000001</v>
      </c>
    </row>
    <row r="113" spans="1:9" s="38" customFormat="1" ht="13.5" hidden="1">
      <c r="A113" s="34"/>
      <c r="B113" s="71" t="s">
        <v>308</v>
      </c>
      <c r="C113" s="34">
        <v>613900</v>
      </c>
      <c r="D113" s="35" t="s">
        <v>321</v>
      </c>
      <c r="E113" s="34" t="s">
        <v>322</v>
      </c>
      <c r="F113" s="26"/>
      <c r="G113" s="37"/>
      <c r="H113" s="88"/>
      <c r="I113" s="26" t="e">
        <f t="shared" si="7"/>
        <v>#DIV/0!</v>
      </c>
    </row>
    <row r="114" spans="1:9" s="38" customFormat="1" ht="13.5">
      <c r="A114" s="34"/>
      <c r="B114" s="71" t="s">
        <v>275</v>
      </c>
      <c r="C114" s="34">
        <v>613900</v>
      </c>
      <c r="D114" s="35" t="s">
        <v>321</v>
      </c>
      <c r="E114" s="34" t="s">
        <v>323</v>
      </c>
      <c r="F114" s="26"/>
      <c r="G114" s="37">
        <v>15000</v>
      </c>
      <c r="H114" s="88">
        <v>13724.1</v>
      </c>
      <c r="I114" s="26">
        <f t="shared" si="7"/>
        <v>91.494</v>
      </c>
    </row>
    <row r="115" spans="1:9" s="32" customFormat="1" ht="13.5">
      <c r="A115" s="28"/>
      <c r="B115" s="70"/>
      <c r="C115" s="28">
        <v>614000</v>
      </c>
      <c r="D115" s="29" t="s">
        <v>324</v>
      </c>
      <c r="E115" s="28" t="s">
        <v>208</v>
      </c>
      <c r="F115" s="26" t="e">
        <f>SUM(#REF!/(#REF!/100))</f>
        <v>#REF!</v>
      </c>
      <c r="G115" s="31">
        <f>SUM(G116:G124)</f>
        <v>991000</v>
      </c>
      <c r="H115" s="86">
        <f>SUM(H116:H124)</f>
        <v>1014292.6</v>
      </c>
      <c r="I115" s="26">
        <f t="shared" si="7"/>
        <v>102.35041372351161</v>
      </c>
    </row>
    <row r="116" spans="1:9" s="38" customFormat="1" ht="13.5">
      <c r="A116" s="34"/>
      <c r="B116" s="71" t="s">
        <v>275</v>
      </c>
      <c r="C116" s="34">
        <v>614100</v>
      </c>
      <c r="D116" s="35" t="s">
        <v>325</v>
      </c>
      <c r="E116" s="34" t="s">
        <v>326</v>
      </c>
      <c r="F116" s="26"/>
      <c r="G116" s="37">
        <v>50000</v>
      </c>
      <c r="H116" s="88">
        <v>42700</v>
      </c>
      <c r="I116" s="26">
        <f t="shared" si="7"/>
        <v>85.4</v>
      </c>
    </row>
    <row r="117" spans="1:9" s="38" customFormat="1" ht="13.5">
      <c r="A117" s="34"/>
      <c r="B117" s="71" t="s">
        <v>230</v>
      </c>
      <c r="C117" s="34">
        <v>614100</v>
      </c>
      <c r="D117" s="35" t="s">
        <v>327</v>
      </c>
      <c r="E117" s="34" t="s">
        <v>328</v>
      </c>
      <c r="F117" s="26"/>
      <c r="G117" s="37">
        <v>50000</v>
      </c>
      <c r="H117" s="88">
        <v>32973</v>
      </c>
      <c r="I117" s="26">
        <f t="shared" si="7"/>
        <v>65.945999999999998</v>
      </c>
    </row>
    <row r="118" spans="1:9" s="38" customFormat="1" ht="13.5">
      <c r="A118" s="34"/>
      <c r="B118" s="71" t="s">
        <v>197</v>
      </c>
      <c r="C118" s="34">
        <v>614100</v>
      </c>
      <c r="D118" s="35" t="s">
        <v>329</v>
      </c>
      <c r="E118" s="34" t="s">
        <v>330</v>
      </c>
      <c r="F118" s="26"/>
      <c r="G118" s="37">
        <v>55000</v>
      </c>
      <c r="H118" s="88">
        <v>52281.5</v>
      </c>
      <c r="I118" s="26">
        <f t="shared" si="7"/>
        <v>95.057272727272732</v>
      </c>
    </row>
    <row r="119" spans="1:9" s="38" customFormat="1" ht="13.5">
      <c r="A119" s="34"/>
      <c r="B119" s="71" t="s">
        <v>275</v>
      </c>
      <c r="C119" s="34">
        <v>614100</v>
      </c>
      <c r="D119" s="35" t="s">
        <v>353</v>
      </c>
      <c r="E119" s="34" t="s">
        <v>298</v>
      </c>
      <c r="F119" s="26"/>
      <c r="G119" s="37">
        <v>10000</v>
      </c>
      <c r="H119" s="88">
        <v>6900</v>
      </c>
      <c r="I119" s="26">
        <f t="shared" si="7"/>
        <v>69</v>
      </c>
    </row>
    <row r="120" spans="1:9" s="38" customFormat="1" ht="13.5">
      <c r="A120" s="34"/>
      <c r="B120" s="71" t="s">
        <v>255</v>
      </c>
      <c r="C120" s="34">
        <v>614200</v>
      </c>
      <c r="D120" s="35" t="s">
        <v>356</v>
      </c>
      <c r="E120" s="34" t="s">
        <v>405</v>
      </c>
      <c r="F120" s="26"/>
      <c r="G120" s="37">
        <v>190000</v>
      </c>
      <c r="H120" s="88">
        <v>231000</v>
      </c>
      <c r="I120" s="26">
        <f t="shared" si="7"/>
        <v>121.57894736842105</v>
      </c>
    </row>
    <row r="121" spans="1:9" s="38" customFormat="1" ht="13.5">
      <c r="A121" s="34"/>
      <c r="B121" s="71">
        <v>1091</v>
      </c>
      <c r="C121" s="34">
        <v>614200</v>
      </c>
      <c r="D121" s="35" t="s">
        <v>358</v>
      </c>
      <c r="E121" s="34" t="s">
        <v>257</v>
      </c>
      <c r="F121" s="26"/>
      <c r="G121" s="37">
        <v>550000</v>
      </c>
      <c r="H121" s="88">
        <v>572518.1</v>
      </c>
      <c r="I121" s="26">
        <f t="shared" si="7"/>
        <v>104.0942</v>
      </c>
    </row>
    <row r="122" spans="1:9" s="38" customFormat="1" ht="13.5">
      <c r="A122" s="34"/>
      <c r="B122" s="71">
        <v>1091</v>
      </c>
      <c r="C122" s="34">
        <v>614200</v>
      </c>
      <c r="D122" s="35" t="s">
        <v>360</v>
      </c>
      <c r="E122" s="34" t="s">
        <v>260</v>
      </c>
      <c r="F122" s="26"/>
      <c r="G122" s="37">
        <v>15000</v>
      </c>
      <c r="H122" s="88">
        <v>12120</v>
      </c>
      <c r="I122" s="26">
        <f t="shared" si="7"/>
        <v>80.8</v>
      </c>
    </row>
    <row r="123" spans="1:9" s="38" customFormat="1" ht="13.5">
      <c r="A123" s="34"/>
      <c r="B123" s="71" t="s">
        <v>275</v>
      </c>
      <c r="C123" s="34">
        <v>614300</v>
      </c>
      <c r="D123" s="35" t="s">
        <v>412</v>
      </c>
      <c r="E123" s="34" t="s">
        <v>277</v>
      </c>
      <c r="F123" s="26"/>
      <c r="G123" s="37">
        <v>66000</v>
      </c>
      <c r="H123" s="88">
        <v>61800</v>
      </c>
      <c r="I123" s="26">
        <f t="shared" si="7"/>
        <v>93.63636363636364</v>
      </c>
    </row>
    <row r="124" spans="1:9" s="38" customFormat="1" ht="13.5">
      <c r="A124" s="34"/>
      <c r="B124" s="71" t="s">
        <v>206</v>
      </c>
      <c r="C124" s="34">
        <v>614300</v>
      </c>
      <c r="D124" s="35" t="s">
        <v>413</v>
      </c>
      <c r="E124" s="34" t="s">
        <v>389</v>
      </c>
      <c r="F124" s="26"/>
      <c r="G124" s="37">
        <v>5000</v>
      </c>
      <c r="H124" s="88">
        <v>2000</v>
      </c>
      <c r="I124" s="26">
        <f t="shared" si="7"/>
        <v>40</v>
      </c>
    </row>
    <row r="125" spans="1:9" s="32" customFormat="1" ht="13.5">
      <c r="A125" s="28"/>
      <c r="B125" s="70"/>
      <c r="C125" s="28">
        <v>821000</v>
      </c>
      <c r="D125" s="29">
        <v>2</v>
      </c>
      <c r="E125" s="99" t="s">
        <v>225</v>
      </c>
      <c r="F125" s="26" t="e">
        <f>SUM(#REF!/(#REF!/100))</f>
        <v>#REF!</v>
      </c>
      <c r="G125" s="31">
        <f>SUM(G126:G127)</f>
        <v>140000</v>
      </c>
      <c r="H125" s="86">
        <f>SUM(H126:H127)</f>
        <v>125524.92</v>
      </c>
      <c r="I125" s="26">
        <f t="shared" si="7"/>
        <v>89.660657142857147</v>
      </c>
    </row>
    <row r="126" spans="1:9" s="38" customFormat="1" ht="13.5">
      <c r="A126" s="34"/>
      <c r="B126" s="71" t="s">
        <v>308</v>
      </c>
      <c r="C126" s="34">
        <v>821300</v>
      </c>
      <c r="D126" s="35" t="s">
        <v>55</v>
      </c>
      <c r="E126" s="34" t="s">
        <v>331</v>
      </c>
      <c r="F126" s="26"/>
      <c r="G126" s="37">
        <v>80000</v>
      </c>
      <c r="H126" s="88">
        <v>62607.71</v>
      </c>
      <c r="I126" s="26">
        <f t="shared" si="7"/>
        <v>78.259637499999997</v>
      </c>
    </row>
    <row r="127" spans="1:9" s="38" customFormat="1" ht="13.5">
      <c r="A127" s="34"/>
      <c r="B127" s="71" t="s">
        <v>308</v>
      </c>
      <c r="C127" s="34">
        <v>821600</v>
      </c>
      <c r="D127" s="35" t="s">
        <v>74</v>
      </c>
      <c r="E127" s="34" t="s">
        <v>332</v>
      </c>
      <c r="F127" s="26"/>
      <c r="G127" s="37">
        <v>60000</v>
      </c>
      <c r="H127" s="88">
        <v>62917.21</v>
      </c>
      <c r="I127" s="26">
        <f t="shared" si="7"/>
        <v>104.86201666666666</v>
      </c>
    </row>
    <row r="128" spans="1:9" s="38" customFormat="1" ht="13.5">
      <c r="A128" s="34"/>
      <c r="B128" s="71"/>
      <c r="C128" s="34"/>
      <c r="D128" s="35"/>
      <c r="E128" s="99" t="s">
        <v>333</v>
      </c>
      <c r="F128" s="26" t="e">
        <f>SUM(#REF!/(#REF!/100))</f>
        <v>#REF!</v>
      </c>
      <c r="G128" s="31">
        <f>SUM(G98+G125)</f>
        <v>4213000</v>
      </c>
      <c r="H128" s="86">
        <f>SUM(H98+H125)</f>
        <v>4174482.8</v>
      </c>
      <c r="I128" s="26">
        <f t="shared" si="7"/>
        <v>99.085753619748388</v>
      </c>
    </row>
    <row r="129" spans="1:9" s="21" customFormat="1" ht="24">
      <c r="A129" s="73">
        <v>100161</v>
      </c>
      <c r="B129" s="74"/>
      <c r="C129" s="74"/>
      <c r="D129" s="75"/>
      <c r="E129" s="101" t="s">
        <v>403</v>
      </c>
      <c r="F129" s="76"/>
      <c r="G129" s="76"/>
      <c r="H129" s="104"/>
      <c r="I129" s="76"/>
    </row>
    <row r="130" spans="1:9" s="27" customFormat="1" ht="13.5">
      <c r="A130" s="22"/>
      <c r="B130" s="22"/>
      <c r="C130" s="22">
        <v>610000</v>
      </c>
      <c r="D130" s="23">
        <v>1</v>
      </c>
      <c r="E130" s="22" t="s">
        <v>190</v>
      </c>
      <c r="F130" s="26" t="e">
        <f>SUM(#REF!/(#REF!/100))</f>
        <v>#REF!</v>
      </c>
      <c r="G130" s="25">
        <f>SUM(G131+G137)</f>
        <v>158000</v>
      </c>
      <c r="H130" s="26">
        <f>SUM(H131+H137)</f>
        <v>155102.95000000001</v>
      </c>
      <c r="I130" s="26">
        <f t="shared" ref="I130:I139" si="8">SUM(H130/(G130/100))</f>
        <v>98.166424050632912</v>
      </c>
    </row>
    <row r="131" spans="1:9" s="32" customFormat="1" ht="13.5">
      <c r="A131" s="28"/>
      <c r="B131" s="70"/>
      <c r="C131" s="28">
        <v>613000</v>
      </c>
      <c r="D131" s="29" t="s">
        <v>11</v>
      </c>
      <c r="E131" s="28" t="s">
        <v>191</v>
      </c>
      <c r="F131" s="26" t="e">
        <f>SUM(#REF!/(#REF!/100))</f>
        <v>#REF!</v>
      </c>
      <c r="G131" s="31">
        <f>SUM(G132:G136)</f>
        <v>130000</v>
      </c>
      <c r="H131" s="86">
        <f>SUM(H132:H136)</f>
        <v>134097.95000000001</v>
      </c>
      <c r="I131" s="26">
        <f t="shared" si="8"/>
        <v>103.15226923076924</v>
      </c>
    </row>
    <row r="132" spans="1:9" s="38" customFormat="1" ht="13.5">
      <c r="A132" s="34"/>
      <c r="B132" s="71" t="s">
        <v>192</v>
      </c>
      <c r="C132" s="34">
        <v>613100</v>
      </c>
      <c r="D132" s="35" t="s">
        <v>13</v>
      </c>
      <c r="E132" s="34" t="s">
        <v>193</v>
      </c>
      <c r="F132" s="26"/>
      <c r="G132" s="37">
        <v>2000</v>
      </c>
      <c r="H132" s="88">
        <v>416.5</v>
      </c>
      <c r="I132" s="26">
        <f t="shared" si="8"/>
        <v>20.824999999999999</v>
      </c>
    </row>
    <row r="133" spans="1:9" s="38" customFormat="1" ht="13.5">
      <c r="A133" s="34"/>
      <c r="B133" s="71" t="s">
        <v>192</v>
      </c>
      <c r="C133" s="34">
        <v>613900</v>
      </c>
      <c r="D133" s="35" t="s">
        <v>21</v>
      </c>
      <c r="E133" s="34" t="s">
        <v>194</v>
      </c>
      <c r="F133" s="26"/>
      <c r="G133" s="37">
        <v>12000</v>
      </c>
      <c r="H133" s="88">
        <v>13035.3</v>
      </c>
      <c r="I133" s="26">
        <f t="shared" si="8"/>
        <v>108.6275</v>
      </c>
    </row>
    <row r="134" spans="1:9" s="38" customFormat="1" ht="13.5">
      <c r="A134" s="34"/>
      <c r="B134" s="71" t="s">
        <v>192</v>
      </c>
      <c r="C134" s="34">
        <v>613900</v>
      </c>
      <c r="D134" s="35" t="s">
        <v>24</v>
      </c>
      <c r="E134" s="34" t="s">
        <v>254</v>
      </c>
      <c r="F134" s="26"/>
      <c r="G134" s="37">
        <v>20000</v>
      </c>
      <c r="H134" s="88">
        <v>21194.11</v>
      </c>
      <c r="I134" s="26">
        <f t="shared" si="8"/>
        <v>105.97055</v>
      </c>
    </row>
    <row r="135" spans="1:9" s="38" customFormat="1" ht="13.5">
      <c r="A135" s="34"/>
      <c r="B135" s="71" t="s">
        <v>275</v>
      </c>
      <c r="C135" s="34">
        <v>613900</v>
      </c>
      <c r="D135" s="35" t="s">
        <v>200</v>
      </c>
      <c r="E135" s="34" t="s">
        <v>334</v>
      </c>
      <c r="F135" s="26"/>
      <c r="G135" s="37">
        <v>4000</v>
      </c>
      <c r="H135" s="88">
        <v>4604</v>
      </c>
      <c r="I135" s="26">
        <f t="shared" si="8"/>
        <v>115.1</v>
      </c>
    </row>
    <row r="136" spans="1:9" s="38" customFormat="1" ht="13.5">
      <c r="A136" s="34"/>
      <c r="B136" s="71" t="s">
        <v>192</v>
      </c>
      <c r="C136" s="34">
        <v>613900</v>
      </c>
      <c r="D136" s="35" t="s">
        <v>201</v>
      </c>
      <c r="E136" s="34" t="s">
        <v>335</v>
      </c>
      <c r="F136" s="26"/>
      <c r="G136" s="37">
        <v>92000</v>
      </c>
      <c r="H136" s="88">
        <v>94848.04</v>
      </c>
      <c r="I136" s="26">
        <f t="shared" si="8"/>
        <v>103.0956956521739</v>
      </c>
    </row>
    <row r="137" spans="1:9" s="32" customFormat="1" ht="13.5">
      <c r="A137" s="28"/>
      <c r="B137" s="70"/>
      <c r="C137" s="28">
        <v>614000</v>
      </c>
      <c r="D137" s="29" t="s">
        <v>30</v>
      </c>
      <c r="E137" s="28" t="s">
        <v>208</v>
      </c>
      <c r="F137" s="26" t="e">
        <f>SUM(#REF!/(#REF!/100))</f>
        <v>#REF!</v>
      </c>
      <c r="G137" s="31">
        <f>SUM(G138:G138)</f>
        <v>28000</v>
      </c>
      <c r="H137" s="86">
        <f>SUM(H138:H138)</f>
        <v>21005</v>
      </c>
      <c r="I137" s="26">
        <f t="shared" si="8"/>
        <v>75.017857142857139</v>
      </c>
    </row>
    <row r="138" spans="1:9" s="38" customFormat="1" ht="13.5">
      <c r="A138" s="34"/>
      <c r="B138" s="71" t="s">
        <v>192</v>
      </c>
      <c r="C138" s="34">
        <v>614300</v>
      </c>
      <c r="D138" s="35" t="s">
        <v>32</v>
      </c>
      <c r="E138" s="34" t="s">
        <v>336</v>
      </c>
      <c r="F138" s="26"/>
      <c r="G138" s="37">
        <v>28000</v>
      </c>
      <c r="H138" s="88">
        <v>21005</v>
      </c>
      <c r="I138" s="26">
        <f t="shared" si="8"/>
        <v>75.017857142857139</v>
      </c>
    </row>
    <row r="139" spans="1:9" s="38" customFormat="1" ht="13.5">
      <c r="A139" s="34"/>
      <c r="B139" s="34"/>
      <c r="C139" s="34"/>
      <c r="D139" s="35"/>
      <c r="E139" s="99" t="s">
        <v>378</v>
      </c>
      <c r="F139" s="26" t="e">
        <f>SUM(#REF!/(#REF!/100))</f>
        <v>#REF!</v>
      </c>
      <c r="G139" s="31">
        <f>SUM(G130)</f>
        <v>158000</v>
      </c>
      <c r="H139" s="86">
        <f>SUM(H130)</f>
        <v>155102.95000000001</v>
      </c>
      <c r="I139" s="26">
        <f t="shared" si="8"/>
        <v>98.166424050632912</v>
      </c>
    </row>
    <row r="140" spans="1:9" s="21" customFormat="1" ht="12.75">
      <c r="A140" s="14">
        <v>100171</v>
      </c>
      <c r="B140" s="17"/>
      <c r="C140" s="17"/>
      <c r="D140" s="18"/>
      <c r="E140" s="17" t="s">
        <v>404</v>
      </c>
      <c r="F140" s="20"/>
      <c r="G140" s="20"/>
      <c r="H140" s="85"/>
      <c r="I140" s="20"/>
    </row>
    <row r="141" spans="1:9" s="27" customFormat="1" ht="13.5">
      <c r="A141" s="22"/>
      <c r="B141" s="22"/>
      <c r="C141" s="22">
        <v>610000</v>
      </c>
      <c r="D141" s="23">
        <v>1</v>
      </c>
      <c r="E141" s="22" t="s">
        <v>190</v>
      </c>
      <c r="F141" s="26" t="e">
        <f>SUM(#REF!/(#REF!/100))</f>
        <v>#REF!</v>
      </c>
      <c r="G141" s="25">
        <f>SUM(G142+G148)</f>
        <v>265000</v>
      </c>
      <c r="H141" s="26">
        <f>SUM(H142+H148)</f>
        <v>47075.8</v>
      </c>
      <c r="I141" s="26">
        <f t="shared" ref="I141:I155" si="9">SUM(H141/(G141/100))</f>
        <v>17.764452830188681</v>
      </c>
    </row>
    <row r="142" spans="1:9" s="32" customFormat="1" ht="13.5">
      <c r="A142" s="28"/>
      <c r="B142" s="70"/>
      <c r="C142" s="28">
        <v>613000</v>
      </c>
      <c r="D142" s="29" t="s">
        <v>11</v>
      </c>
      <c r="E142" s="28" t="s">
        <v>191</v>
      </c>
      <c r="F142" s="26" t="e">
        <f>SUM(#REF!/(#REF!/100))</f>
        <v>#REF!</v>
      </c>
      <c r="G142" s="31">
        <f>SUM(G143:G147)</f>
        <v>249000</v>
      </c>
      <c r="H142" s="86">
        <f>SUM(H143:H147)</f>
        <v>41625.800000000003</v>
      </c>
      <c r="I142" s="26">
        <f t="shared" si="9"/>
        <v>16.717188755020082</v>
      </c>
    </row>
    <row r="143" spans="1:9" s="38" customFormat="1" ht="13.5">
      <c r="A143" s="34"/>
      <c r="B143" s="71" t="s">
        <v>338</v>
      </c>
      <c r="C143" s="34">
        <v>613100</v>
      </c>
      <c r="D143" s="35" t="s">
        <v>13</v>
      </c>
      <c r="E143" s="34" t="s">
        <v>193</v>
      </c>
      <c r="F143" s="26"/>
      <c r="G143" s="37">
        <v>1000</v>
      </c>
      <c r="H143" s="88">
        <v>0</v>
      </c>
      <c r="I143" s="26">
        <f t="shared" si="9"/>
        <v>0</v>
      </c>
    </row>
    <row r="144" spans="1:9" s="38" customFormat="1" ht="13.5">
      <c r="A144" s="34"/>
      <c r="B144" s="71" t="s">
        <v>338</v>
      </c>
      <c r="C144" s="34">
        <v>613400</v>
      </c>
      <c r="D144" s="35" t="s">
        <v>21</v>
      </c>
      <c r="E144" s="34" t="s">
        <v>339</v>
      </c>
      <c r="F144" s="26"/>
      <c r="G144" s="37">
        <v>30000</v>
      </c>
      <c r="H144" s="88">
        <v>0</v>
      </c>
      <c r="I144" s="26">
        <f t="shared" si="9"/>
        <v>0</v>
      </c>
    </row>
    <row r="145" spans="1:9" s="38" customFormat="1" ht="13.5">
      <c r="A145" s="34"/>
      <c r="B145" s="71" t="s">
        <v>338</v>
      </c>
      <c r="C145" s="34">
        <v>613700</v>
      </c>
      <c r="D145" s="35" t="s">
        <v>24</v>
      </c>
      <c r="E145" s="34" t="s">
        <v>340</v>
      </c>
      <c r="F145" s="26"/>
      <c r="G145" s="37">
        <v>130000</v>
      </c>
      <c r="H145" s="88">
        <v>40600</v>
      </c>
      <c r="I145" s="26">
        <f t="shared" si="9"/>
        <v>31.23076923076923</v>
      </c>
    </row>
    <row r="146" spans="1:9" s="38" customFormat="1" ht="13.5">
      <c r="A146" s="34"/>
      <c r="B146" s="71" t="s">
        <v>338</v>
      </c>
      <c r="C146" s="34">
        <v>613900</v>
      </c>
      <c r="D146" s="35" t="s">
        <v>200</v>
      </c>
      <c r="E146" s="34" t="s">
        <v>194</v>
      </c>
      <c r="F146" s="26"/>
      <c r="G146" s="37">
        <v>38000</v>
      </c>
      <c r="H146" s="88">
        <v>1025.8</v>
      </c>
      <c r="I146" s="26">
        <f t="shared" si="9"/>
        <v>2.6994736842105262</v>
      </c>
    </row>
    <row r="147" spans="1:9" s="38" customFormat="1" ht="13.5">
      <c r="A147" s="34"/>
      <c r="B147" s="71" t="s">
        <v>338</v>
      </c>
      <c r="C147" s="34">
        <v>613900</v>
      </c>
      <c r="D147" s="35" t="s">
        <v>201</v>
      </c>
      <c r="E147" s="34" t="s">
        <v>341</v>
      </c>
      <c r="F147" s="26"/>
      <c r="G147" s="37">
        <v>50000</v>
      </c>
      <c r="H147" s="88">
        <v>0</v>
      </c>
      <c r="I147" s="26">
        <f t="shared" si="9"/>
        <v>0</v>
      </c>
    </row>
    <row r="148" spans="1:9" s="32" customFormat="1" ht="13.5">
      <c r="A148" s="28"/>
      <c r="B148" s="70"/>
      <c r="C148" s="28">
        <v>614000</v>
      </c>
      <c r="D148" s="29" t="s">
        <v>30</v>
      </c>
      <c r="E148" s="28" t="s">
        <v>208</v>
      </c>
      <c r="F148" s="26" t="e">
        <f>SUM(#REF!/(#REF!/100))</f>
        <v>#REF!</v>
      </c>
      <c r="G148" s="31">
        <f>SUM(G149:G150)</f>
        <v>16000</v>
      </c>
      <c r="H148" s="86">
        <f>SUM(H149:H150)</f>
        <v>5450</v>
      </c>
      <c r="I148" s="26">
        <f t="shared" si="9"/>
        <v>34.0625</v>
      </c>
    </row>
    <row r="149" spans="1:9" s="38" customFormat="1" ht="13.5">
      <c r="A149" s="34"/>
      <c r="B149" s="71" t="s">
        <v>338</v>
      </c>
      <c r="C149" s="34">
        <v>614200</v>
      </c>
      <c r="D149" s="35" t="s">
        <v>32</v>
      </c>
      <c r="E149" s="34" t="s">
        <v>343</v>
      </c>
      <c r="F149" s="26"/>
      <c r="G149" s="37">
        <v>10000</v>
      </c>
      <c r="H149" s="88">
        <v>0</v>
      </c>
      <c r="I149" s="26">
        <f t="shared" si="9"/>
        <v>0</v>
      </c>
    </row>
    <row r="150" spans="1:9" s="38" customFormat="1" ht="13.5">
      <c r="A150" s="34"/>
      <c r="B150" s="71" t="s">
        <v>338</v>
      </c>
      <c r="C150" s="34">
        <v>614300</v>
      </c>
      <c r="D150" s="35" t="s">
        <v>210</v>
      </c>
      <c r="E150" s="34" t="s">
        <v>342</v>
      </c>
      <c r="F150" s="26"/>
      <c r="G150" s="37">
        <v>6000</v>
      </c>
      <c r="H150" s="88">
        <v>5450</v>
      </c>
      <c r="I150" s="26">
        <f t="shared" si="9"/>
        <v>90.833333333333329</v>
      </c>
    </row>
    <row r="151" spans="1:9" s="32" customFormat="1" ht="13.5">
      <c r="A151" s="28"/>
      <c r="B151" s="70"/>
      <c r="C151" s="28">
        <v>821000</v>
      </c>
      <c r="D151" s="29">
        <v>2</v>
      </c>
      <c r="E151" s="99" t="s">
        <v>225</v>
      </c>
      <c r="F151" s="26" t="e">
        <f>SUM(#REF!/(#REF!/100))</f>
        <v>#REF!</v>
      </c>
      <c r="G151" s="31">
        <f>SUM(G152:G154)</f>
        <v>230000</v>
      </c>
      <c r="H151" s="86">
        <f>SUM(H152:H154)</f>
        <v>0</v>
      </c>
      <c r="I151" s="26">
        <f t="shared" si="9"/>
        <v>0</v>
      </c>
    </row>
    <row r="152" spans="1:9" s="38" customFormat="1" ht="13.5">
      <c r="A152" s="34"/>
      <c r="B152" s="71" t="s">
        <v>338</v>
      </c>
      <c r="C152" s="34">
        <v>821300</v>
      </c>
      <c r="D152" s="35" t="s">
        <v>55</v>
      </c>
      <c r="E152" s="34" t="s">
        <v>344</v>
      </c>
      <c r="F152" s="26"/>
      <c r="G152" s="37">
        <v>70000</v>
      </c>
      <c r="H152" s="88">
        <v>0</v>
      </c>
      <c r="I152" s="26">
        <f t="shared" si="9"/>
        <v>0</v>
      </c>
    </row>
    <row r="153" spans="1:9" s="38" customFormat="1" ht="13.5">
      <c r="A153" s="34"/>
      <c r="B153" s="71" t="s">
        <v>338</v>
      </c>
      <c r="C153" s="34">
        <v>821300</v>
      </c>
      <c r="D153" s="35" t="s">
        <v>74</v>
      </c>
      <c r="E153" s="34" t="s">
        <v>387</v>
      </c>
      <c r="F153" s="26"/>
      <c r="G153" s="37">
        <v>60000</v>
      </c>
      <c r="H153" s="88">
        <v>0</v>
      </c>
      <c r="I153" s="26">
        <f t="shared" si="9"/>
        <v>0</v>
      </c>
    </row>
    <row r="154" spans="1:9" s="38" customFormat="1" ht="13.5">
      <c r="A154" s="34"/>
      <c r="B154" s="71" t="s">
        <v>199</v>
      </c>
      <c r="C154" s="34">
        <v>821500</v>
      </c>
      <c r="D154" s="35" t="s">
        <v>84</v>
      </c>
      <c r="E154" s="34" t="s">
        <v>249</v>
      </c>
      <c r="F154" s="26"/>
      <c r="G154" s="37">
        <v>100000</v>
      </c>
      <c r="H154" s="88">
        <v>0</v>
      </c>
      <c r="I154" s="26">
        <f t="shared" si="9"/>
        <v>0</v>
      </c>
    </row>
    <row r="155" spans="1:9" s="38" customFormat="1" ht="13.5">
      <c r="A155" s="34"/>
      <c r="B155" s="34"/>
      <c r="C155" s="34"/>
      <c r="D155" s="35"/>
      <c r="E155" s="99" t="s">
        <v>379</v>
      </c>
      <c r="F155" s="26" t="e">
        <f>SUM(#REF!/(#REF!/100))</f>
        <v>#REF!</v>
      </c>
      <c r="G155" s="31">
        <f>SUM(G141+G151)</f>
        <v>495000</v>
      </c>
      <c r="H155" s="86">
        <f>SUM(H141+H151)</f>
        <v>47075.8</v>
      </c>
      <c r="I155" s="26">
        <f t="shared" si="9"/>
        <v>9.5102626262626266</v>
      </c>
    </row>
    <row r="156" spans="1:9" s="38" customFormat="1" ht="12.75">
      <c r="A156" s="14">
        <v>200211</v>
      </c>
      <c r="B156" s="17"/>
      <c r="C156" s="17"/>
      <c r="D156" s="18"/>
      <c r="E156" s="17" t="s">
        <v>381</v>
      </c>
      <c r="F156" s="20"/>
      <c r="G156" s="20"/>
      <c r="H156" s="85"/>
      <c r="I156" s="20"/>
    </row>
    <row r="157" spans="1:9" s="27" customFormat="1" ht="13.5">
      <c r="A157" s="22"/>
      <c r="B157" s="22"/>
      <c r="C157" s="22">
        <v>610000</v>
      </c>
      <c r="D157" s="23">
        <v>1</v>
      </c>
      <c r="E157" s="22" t="s">
        <v>190</v>
      </c>
      <c r="F157" s="26" t="e">
        <f>SUM(#REF!/(#REF!/100))</f>
        <v>#REF!</v>
      </c>
      <c r="G157" s="25">
        <f>SUM(G158)</f>
        <v>6200</v>
      </c>
      <c r="H157" s="26">
        <f>SUM(H158)</f>
        <v>4713.7</v>
      </c>
      <c r="I157" s="26">
        <f t="shared" ref="I157:I161" si="10">SUM(H157/(G157/100))</f>
        <v>76.027419354838713</v>
      </c>
    </row>
    <row r="158" spans="1:9" s="32" customFormat="1" ht="13.5">
      <c r="A158" s="28"/>
      <c r="B158" s="70"/>
      <c r="C158" s="28">
        <v>613000</v>
      </c>
      <c r="D158" s="29" t="s">
        <v>46</v>
      </c>
      <c r="E158" s="28" t="s">
        <v>191</v>
      </c>
      <c r="F158" s="26" t="e">
        <f>SUM(#REF!/(#REF!/100))</f>
        <v>#REF!</v>
      </c>
      <c r="G158" s="31">
        <f>SUM(G159:G160)</f>
        <v>6200</v>
      </c>
      <c r="H158" s="86">
        <f>SUM(H159:H160)</f>
        <v>4713.7</v>
      </c>
      <c r="I158" s="26">
        <f t="shared" si="10"/>
        <v>76.027419354838713</v>
      </c>
    </row>
    <row r="159" spans="1:9" s="38" customFormat="1" ht="13.5">
      <c r="A159" s="34"/>
      <c r="B159" s="71" t="s">
        <v>220</v>
      </c>
      <c r="C159" s="34">
        <v>613100</v>
      </c>
      <c r="D159" s="35" t="s">
        <v>48</v>
      </c>
      <c r="E159" s="34" t="s">
        <v>193</v>
      </c>
      <c r="F159" s="26"/>
      <c r="G159" s="37">
        <v>1000</v>
      </c>
      <c r="H159" s="88">
        <v>275</v>
      </c>
      <c r="I159" s="26">
        <f t="shared" si="10"/>
        <v>27.5</v>
      </c>
    </row>
    <row r="160" spans="1:9" s="38" customFormat="1" ht="13.5">
      <c r="A160" s="34"/>
      <c r="B160" s="71" t="s">
        <v>220</v>
      </c>
      <c r="C160" s="34">
        <v>613900</v>
      </c>
      <c r="D160" s="35" t="s">
        <v>51</v>
      </c>
      <c r="E160" s="34" t="s">
        <v>194</v>
      </c>
      <c r="F160" s="26"/>
      <c r="G160" s="37">
        <v>5200</v>
      </c>
      <c r="H160" s="88">
        <v>4438.7</v>
      </c>
      <c r="I160" s="26">
        <f t="shared" si="10"/>
        <v>85.359615384615381</v>
      </c>
    </row>
    <row r="161" spans="1:9" s="38" customFormat="1" ht="13.5">
      <c r="A161" s="34"/>
      <c r="B161" s="34"/>
      <c r="C161" s="34"/>
      <c r="D161" s="35"/>
      <c r="E161" s="99" t="s">
        <v>337</v>
      </c>
      <c r="F161" s="26" t="e">
        <f>SUM(#REF!/(#REF!/100))</f>
        <v>#REF!</v>
      </c>
      <c r="G161" s="31">
        <f>SUM(G157)</f>
        <v>6200</v>
      </c>
      <c r="H161" s="86">
        <f>SUM(H157)</f>
        <v>4713.7</v>
      </c>
      <c r="I161" s="26">
        <f t="shared" si="10"/>
        <v>76.027419354838713</v>
      </c>
    </row>
    <row r="162" spans="1:9" s="21" customFormat="1" ht="12.75" customHeight="1">
      <c r="A162" s="73">
        <v>300311</v>
      </c>
      <c r="B162" s="74"/>
      <c r="C162" s="74"/>
      <c r="D162" s="75"/>
      <c r="E162" s="74" t="s">
        <v>382</v>
      </c>
      <c r="F162" s="76"/>
      <c r="G162" s="76"/>
      <c r="H162" s="104"/>
      <c r="I162" s="76"/>
    </row>
    <row r="163" spans="1:9" s="27" customFormat="1" ht="13.5">
      <c r="A163" s="22"/>
      <c r="B163" s="22"/>
      <c r="C163" s="22">
        <v>610000</v>
      </c>
      <c r="D163" s="23">
        <v>1</v>
      </c>
      <c r="E163" s="22" t="s">
        <v>190</v>
      </c>
      <c r="F163" s="26" t="e">
        <f>SUM(#REF!/(#REF!/100))</f>
        <v>#REF!</v>
      </c>
      <c r="G163" s="25">
        <f>SUM(G164+G167+G169+G178)</f>
        <v>2602000</v>
      </c>
      <c r="H163" s="26">
        <f>SUM(H164+H167+H169+H178)</f>
        <v>2331474.94</v>
      </c>
      <c r="I163" s="26">
        <f t="shared" ref="I163:I183" si="11">SUM(H163/(G163/100))</f>
        <v>89.603187548039969</v>
      </c>
    </row>
    <row r="164" spans="1:9" s="32" customFormat="1" ht="13.5">
      <c r="A164" s="28"/>
      <c r="B164" s="70"/>
      <c r="C164" s="28">
        <v>611000</v>
      </c>
      <c r="D164" s="29" t="s">
        <v>11</v>
      </c>
      <c r="E164" s="28" t="s">
        <v>304</v>
      </c>
      <c r="F164" s="26" t="e">
        <f>SUM(#REF!/(#REF!/100))</f>
        <v>#REF!</v>
      </c>
      <c r="G164" s="31">
        <f>SUM(G165+G166)</f>
        <v>300000</v>
      </c>
      <c r="H164" s="86">
        <f>SUM(H165+H166)</f>
        <v>300212.59999999998</v>
      </c>
      <c r="I164" s="26">
        <f t="shared" si="11"/>
        <v>100.07086666666666</v>
      </c>
    </row>
    <row r="165" spans="1:9" s="38" customFormat="1" ht="13.5">
      <c r="A165" s="34"/>
      <c r="B165" s="71">
        <v>1091</v>
      </c>
      <c r="C165" s="34">
        <v>611100</v>
      </c>
      <c r="D165" s="35" t="s">
        <v>13</v>
      </c>
      <c r="E165" s="34" t="s">
        <v>305</v>
      </c>
      <c r="F165" s="26"/>
      <c r="G165" s="37">
        <v>250000</v>
      </c>
      <c r="H165" s="88">
        <v>257719.57</v>
      </c>
      <c r="I165" s="26">
        <f t="shared" si="11"/>
        <v>103.087828</v>
      </c>
    </row>
    <row r="166" spans="1:9" s="38" customFormat="1" ht="13.5">
      <c r="A166" s="34"/>
      <c r="B166" s="71">
        <v>1091</v>
      </c>
      <c r="C166" s="34">
        <v>611200</v>
      </c>
      <c r="D166" s="35" t="s">
        <v>21</v>
      </c>
      <c r="E166" s="34" t="s">
        <v>306</v>
      </c>
      <c r="F166" s="26"/>
      <c r="G166" s="37">
        <v>50000</v>
      </c>
      <c r="H166" s="88">
        <v>42493.03</v>
      </c>
      <c r="I166" s="26">
        <f t="shared" si="11"/>
        <v>84.986059999999995</v>
      </c>
    </row>
    <row r="167" spans="1:9" s="32" customFormat="1" ht="13.5">
      <c r="A167" s="28"/>
      <c r="B167" s="70"/>
      <c r="C167" s="28">
        <v>612000</v>
      </c>
      <c r="D167" s="29" t="s">
        <v>30</v>
      </c>
      <c r="E167" s="28" t="s">
        <v>307</v>
      </c>
      <c r="F167" s="26" t="e">
        <f>SUM(#REF!/(#REF!/100))</f>
        <v>#REF!</v>
      </c>
      <c r="G167" s="31">
        <f>SUM(G168)</f>
        <v>27000</v>
      </c>
      <c r="H167" s="86">
        <f>SUM(H168)</f>
        <v>27615.17</v>
      </c>
      <c r="I167" s="26">
        <f t="shared" si="11"/>
        <v>102.2784074074074</v>
      </c>
    </row>
    <row r="168" spans="1:9" s="38" customFormat="1" ht="13.5">
      <c r="A168" s="34"/>
      <c r="B168" s="71">
        <v>1091</v>
      </c>
      <c r="C168" s="34">
        <v>612100</v>
      </c>
      <c r="D168" s="35" t="s">
        <v>32</v>
      </c>
      <c r="E168" s="34" t="s">
        <v>307</v>
      </c>
      <c r="F168" s="26"/>
      <c r="G168" s="37">
        <v>27000</v>
      </c>
      <c r="H168" s="88">
        <v>27615.17</v>
      </c>
      <c r="I168" s="26">
        <f t="shared" si="11"/>
        <v>102.2784074074074</v>
      </c>
    </row>
    <row r="169" spans="1:9" s="32" customFormat="1" ht="13.5">
      <c r="A169" s="28"/>
      <c r="B169" s="70"/>
      <c r="C169" s="28">
        <v>613000</v>
      </c>
      <c r="D169" s="29" t="s">
        <v>46</v>
      </c>
      <c r="E169" s="28" t="s">
        <v>191</v>
      </c>
      <c r="F169" s="26" t="e">
        <f>SUM(#REF!/(#REF!/100))</f>
        <v>#REF!</v>
      </c>
      <c r="G169" s="31">
        <f>SUM(G170:G177)</f>
        <v>55000</v>
      </c>
      <c r="H169" s="86">
        <f>SUM(H170:H177)</f>
        <v>58988.5</v>
      </c>
      <c r="I169" s="26">
        <f t="shared" si="11"/>
        <v>107.25181818181818</v>
      </c>
    </row>
    <row r="170" spans="1:9" s="38" customFormat="1" ht="13.5">
      <c r="A170" s="34"/>
      <c r="B170" s="71">
        <v>1091</v>
      </c>
      <c r="C170" s="34">
        <v>613100</v>
      </c>
      <c r="D170" s="35" t="s">
        <v>48</v>
      </c>
      <c r="E170" s="34" t="s">
        <v>193</v>
      </c>
      <c r="F170" s="26"/>
      <c r="G170" s="37">
        <v>1000</v>
      </c>
      <c r="H170" s="88">
        <v>1886</v>
      </c>
      <c r="I170" s="26">
        <f t="shared" si="11"/>
        <v>188.6</v>
      </c>
    </row>
    <row r="171" spans="1:9" s="38" customFormat="1" ht="13.5">
      <c r="A171" s="34"/>
      <c r="B171" s="71">
        <v>1091</v>
      </c>
      <c r="C171" s="34">
        <v>613200</v>
      </c>
      <c r="D171" s="35" t="s">
        <v>51</v>
      </c>
      <c r="E171" s="34" t="s">
        <v>309</v>
      </c>
      <c r="F171" s="26"/>
      <c r="G171" s="37">
        <v>11000</v>
      </c>
      <c r="H171" s="88">
        <v>8575.44</v>
      </c>
      <c r="I171" s="26">
        <f t="shared" si="11"/>
        <v>77.958545454545458</v>
      </c>
    </row>
    <row r="172" spans="1:9" s="38" customFormat="1" ht="13.5">
      <c r="A172" s="34"/>
      <c r="B172" s="71">
        <v>1091</v>
      </c>
      <c r="C172" s="34">
        <v>613300</v>
      </c>
      <c r="D172" s="35" t="s">
        <v>310</v>
      </c>
      <c r="E172" s="34" t="s">
        <v>311</v>
      </c>
      <c r="F172" s="26"/>
      <c r="G172" s="37">
        <v>13000</v>
      </c>
      <c r="H172" s="88">
        <v>11595.27</v>
      </c>
      <c r="I172" s="26">
        <f t="shared" si="11"/>
        <v>89.194384615384621</v>
      </c>
    </row>
    <row r="173" spans="1:9" s="38" customFormat="1" ht="13.5">
      <c r="A173" s="34"/>
      <c r="B173" s="71">
        <v>1091</v>
      </c>
      <c r="C173" s="34">
        <v>613400</v>
      </c>
      <c r="D173" s="35" t="s">
        <v>312</v>
      </c>
      <c r="E173" s="34" t="s">
        <v>313</v>
      </c>
      <c r="F173" s="26"/>
      <c r="G173" s="37">
        <v>8000</v>
      </c>
      <c r="H173" s="88">
        <v>6138.82</v>
      </c>
      <c r="I173" s="26">
        <f t="shared" si="11"/>
        <v>76.735249999999994</v>
      </c>
    </row>
    <row r="174" spans="1:9" s="38" customFormat="1" ht="13.5">
      <c r="A174" s="34"/>
      <c r="B174" s="71">
        <v>1091</v>
      </c>
      <c r="C174" s="34">
        <v>613500</v>
      </c>
      <c r="D174" s="35" t="s">
        <v>314</v>
      </c>
      <c r="E174" s="34" t="s">
        <v>420</v>
      </c>
      <c r="F174" s="26"/>
      <c r="G174" s="37">
        <v>1000</v>
      </c>
      <c r="H174" s="88">
        <v>417.78</v>
      </c>
      <c r="I174" s="26">
        <f t="shared" si="11"/>
        <v>41.777999999999999</v>
      </c>
    </row>
    <row r="175" spans="1:9" s="38" customFormat="1" ht="13.5">
      <c r="A175" s="34"/>
      <c r="B175" s="71">
        <v>1091</v>
      </c>
      <c r="C175" s="34">
        <v>613700</v>
      </c>
      <c r="D175" s="35" t="s">
        <v>316</v>
      </c>
      <c r="E175" s="34" t="s">
        <v>317</v>
      </c>
      <c r="F175" s="26"/>
      <c r="G175" s="37">
        <v>4000</v>
      </c>
      <c r="H175" s="88">
        <v>6390.21</v>
      </c>
      <c r="I175" s="26">
        <f t="shared" si="11"/>
        <v>159.75524999999999</v>
      </c>
    </row>
    <row r="176" spans="1:9" s="38" customFormat="1" ht="13.5">
      <c r="A176" s="34"/>
      <c r="B176" s="71">
        <v>1091</v>
      </c>
      <c r="C176" s="34">
        <v>613800</v>
      </c>
      <c r="D176" s="35" t="s">
        <v>318</v>
      </c>
      <c r="E176" s="34" t="s">
        <v>345</v>
      </c>
      <c r="F176" s="26"/>
      <c r="G176" s="37">
        <v>6000</v>
      </c>
      <c r="H176" s="88">
        <v>7155.97</v>
      </c>
      <c r="I176" s="26">
        <f t="shared" si="11"/>
        <v>119.26616666666668</v>
      </c>
    </row>
    <row r="177" spans="1:9" s="38" customFormat="1" ht="13.5">
      <c r="A177" s="34"/>
      <c r="B177" s="71">
        <v>1091</v>
      </c>
      <c r="C177" s="34">
        <v>613900</v>
      </c>
      <c r="D177" s="35" t="s">
        <v>320</v>
      </c>
      <c r="E177" s="34" t="s">
        <v>194</v>
      </c>
      <c r="F177" s="26"/>
      <c r="G177" s="37">
        <v>11000</v>
      </c>
      <c r="H177" s="88">
        <v>16829.009999999998</v>
      </c>
      <c r="I177" s="26">
        <f t="shared" si="11"/>
        <v>152.99099999999999</v>
      </c>
    </row>
    <row r="178" spans="1:9" s="32" customFormat="1" ht="13.5">
      <c r="A178" s="28"/>
      <c r="B178" s="70"/>
      <c r="C178" s="28">
        <v>614000</v>
      </c>
      <c r="D178" s="29" t="s">
        <v>324</v>
      </c>
      <c r="E178" s="28" t="s">
        <v>208</v>
      </c>
      <c r="F178" s="26" t="e">
        <f>SUM(#REF!/(#REF!/100))</f>
        <v>#REF!</v>
      </c>
      <c r="G178" s="31">
        <f>SUM(G179:G181)</f>
        <v>2220000</v>
      </c>
      <c r="H178" s="86">
        <f>SUM(H179:H181)</f>
        <v>1944658.67</v>
      </c>
      <c r="I178" s="26">
        <f t="shared" si="11"/>
        <v>87.597237387387381</v>
      </c>
    </row>
    <row r="179" spans="1:9" s="38" customFormat="1" ht="13.5">
      <c r="A179" s="34"/>
      <c r="B179" s="71">
        <v>1091</v>
      </c>
      <c r="C179" s="34">
        <v>614200</v>
      </c>
      <c r="D179" s="35" t="s">
        <v>325</v>
      </c>
      <c r="E179" s="34" t="s">
        <v>346</v>
      </c>
      <c r="F179" s="26"/>
      <c r="G179" s="37">
        <v>200000</v>
      </c>
      <c r="H179" s="88">
        <v>148946.76</v>
      </c>
      <c r="I179" s="26">
        <f t="shared" si="11"/>
        <v>74.473380000000006</v>
      </c>
    </row>
    <row r="180" spans="1:9" s="38" customFormat="1" ht="13.5">
      <c r="A180" s="34"/>
      <c r="B180" s="71">
        <v>1091</v>
      </c>
      <c r="C180" s="34">
        <v>614200</v>
      </c>
      <c r="D180" s="35" t="s">
        <v>327</v>
      </c>
      <c r="E180" s="34" t="s">
        <v>392</v>
      </c>
      <c r="F180" s="26"/>
      <c r="G180" s="37">
        <v>20000</v>
      </c>
      <c r="H180" s="88">
        <v>19989.45</v>
      </c>
      <c r="I180" s="26">
        <f t="shared" si="11"/>
        <v>99.947249999999997</v>
      </c>
    </row>
    <row r="181" spans="1:9" s="38" customFormat="1" ht="13.5">
      <c r="A181" s="34"/>
      <c r="B181" s="71">
        <v>1091</v>
      </c>
      <c r="C181" s="34">
        <v>614200</v>
      </c>
      <c r="D181" s="35" t="s">
        <v>329</v>
      </c>
      <c r="E181" s="34" t="s">
        <v>347</v>
      </c>
      <c r="F181" s="26"/>
      <c r="G181" s="37">
        <v>2000000</v>
      </c>
      <c r="H181" s="88">
        <v>1775722.46</v>
      </c>
      <c r="I181" s="26">
        <f t="shared" si="11"/>
        <v>88.786123000000003</v>
      </c>
    </row>
    <row r="182" spans="1:9" s="38" customFormat="1" ht="13.5">
      <c r="A182" s="44"/>
      <c r="B182" s="44"/>
      <c r="C182" s="44"/>
      <c r="D182" s="45"/>
      <c r="E182" s="99" t="s">
        <v>380</v>
      </c>
      <c r="F182" s="26" t="e">
        <f>SUM(#REF!/(#REF!/100))</f>
        <v>#REF!</v>
      </c>
      <c r="G182" s="77">
        <f>SUM(G163)</f>
        <v>2602000</v>
      </c>
      <c r="H182" s="105">
        <f>SUM(H163)</f>
        <v>2331474.94</v>
      </c>
      <c r="I182" s="26">
        <f t="shared" si="11"/>
        <v>89.603187548039969</v>
      </c>
    </row>
    <row r="183" spans="1:9" s="38" customFormat="1" ht="13.5">
      <c r="A183" s="34"/>
      <c r="B183" s="34"/>
      <c r="C183" s="34"/>
      <c r="D183" s="35"/>
      <c r="E183" s="99" t="s">
        <v>348</v>
      </c>
      <c r="F183" s="26" t="e">
        <f>SUM(#REF!/(#REF!/100))</f>
        <v>#REF!</v>
      </c>
      <c r="G183" s="31">
        <f>SUM(G12+G57+G85+G96+G128+G139+G155+G182+G161)</f>
        <v>15240000</v>
      </c>
      <c r="H183" s="86">
        <f>SUM(H12+H57+H85+H96+H128+H139+H155+H182+H161)</f>
        <v>12931502.129999997</v>
      </c>
      <c r="I183" s="26">
        <f t="shared" si="11"/>
        <v>84.852376181102343</v>
      </c>
    </row>
    <row r="184" spans="1:9" s="38" customFormat="1" ht="12.75">
      <c r="A184" s="73"/>
      <c r="B184" s="74"/>
      <c r="C184" s="74"/>
      <c r="D184" s="75"/>
      <c r="E184" s="74" t="s">
        <v>349</v>
      </c>
      <c r="F184" s="76"/>
      <c r="G184" s="76"/>
      <c r="H184" s="104"/>
      <c r="I184" s="76"/>
    </row>
    <row r="185" spans="1:9" s="27" customFormat="1" ht="13.5">
      <c r="A185" s="22">
        <v>610000</v>
      </c>
      <c r="B185" s="22"/>
      <c r="C185" s="22"/>
      <c r="D185" s="23" t="s">
        <v>383</v>
      </c>
      <c r="E185" s="22" t="s">
        <v>190</v>
      </c>
      <c r="F185" s="26" t="e">
        <f>SUM(#REF!/(#REF!/100))</f>
        <v>#REF!</v>
      </c>
      <c r="G185" s="25">
        <f>SUM(G186+G189+G191+G200+G208)</f>
        <v>11793000</v>
      </c>
      <c r="H185" s="26">
        <f>SUM(H186+H189+H191+H200+H208)</f>
        <v>10586053.859999999</v>
      </c>
      <c r="I185" s="26">
        <f t="shared" ref="I185:I218" si="12">SUM(H185/(G185/100))</f>
        <v>89.765571610277277</v>
      </c>
    </row>
    <row r="186" spans="1:9" s="32" customFormat="1" ht="13.5">
      <c r="A186" s="28">
        <v>611000</v>
      </c>
      <c r="B186" s="28"/>
      <c r="C186" s="28"/>
      <c r="D186" s="29" t="s">
        <v>11</v>
      </c>
      <c r="E186" s="28" t="s">
        <v>304</v>
      </c>
      <c r="F186" s="26" t="e">
        <f>SUM(#REF!/(#REF!/100))</f>
        <v>#REF!</v>
      </c>
      <c r="G186" s="31">
        <f>SUM(G187+G188)</f>
        <v>2750000</v>
      </c>
      <c r="H186" s="86">
        <f>SUM(H187+H188)</f>
        <v>2709769.23</v>
      </c>
      <c r="I186" s="26">
        <f t="shared" si="12"/>
        <v>98.537062909090906</v>
      </c>
    </row>
    <row r="187" spans="1:9" s="38" customFormat="1" ht="13.5">
      <c r="A187" s="34"/>
      <c r="B187" s="34">
        <v>611100</v>
      </c>
      <c r="C187" s="34"/>
      <c r="D187" s="35" t="s">
        <v>13</v>
      </c>
      <c r="E187" s="34" t="s">
        <v>305</v>
      </c>
      <c r="F187" s="26" t="e">
        <f>SUM(#REF!/(#REF!/100))</f>
        <v>#REF!</v>
      </c>
      <c r="G187" s="37">
        <v>2350000</v>
      </c>
      <c r="H187" s="88">
        <v>2356584.6</v>
      </c>
      <c r="I187" s="26">
        <f t="shared" si="12"/>
        <v>100.28019574468085</v>
      </c>
    </row>
    <row r="188" spans="1:9" s="38" customFormat="1" ht="13.5">
      <c r="A188" s="34"/>
      <c r="B188" s="34">
        <v>611200</v>
      </c>
      <c r="C188" s="34"/>
      <c r="D188" s="35" t="s">
        <v>21</v>
      </c>
      <c r="E188" s="34" t="s">
        <v>306</v>
      </c>
      <c r="F188" s="26" t="e">
        <f>SUM(#REF!/(#REF!/100))</f>
        <v>#REF!</v>
      </c>
      <c r="G188" s="37">
        <v>400000</v>
      </c>
      <c r="H188" s="88">
        <v>353184.63</v>
      </c>
      <c r="I188" s="26">
        <f t="shared" si="12"/>
        <v>88.296157500000007</v>
      </c>
    </row>
    <row r="189" spans="1:9" s="32" customFormat="1" ht="13.5">
      <c r="A189" s="28">
        <v>612000</v>
      </c>
      <c r="B189" s="28"/>
      <c r="C189" s="28"/>
      <c r="D189" s="29" t="s">
        <v>30</v>
      </c>
      <c r="E189" s="28" t="s">
        <v>307</v>
      </c>
      <c r="F189" s="26" t="e">
        <f>SUM(#REF!/(#REF!/100))</f>
        <v>#REF!</v>
      </c>
      <c r="G189" s="31">
        <f>SUM(G190)</f>
        <v>247000</v>
      </c>
      <c r="H189" s="86">
        <f>SUM(H190)</f>
        <v>248093.28</v>
      </c>
      <c r="I189" s="26">
        <f t="shared" si="12"/>
        <v>100.44262348178138</v>
      </c>
    </row>
    <row r="190" spans="1:9" s="38" customFormat="1" ht="13.5">
      <c r="A190" s="34"/>
      <c r="B190" s="34">
        <v>612100</v>
      </c>
      <c r="C190" s="34"/>
      <c r="D190" s="35" t="s">
        <v>32</v>
      </c>
      <c r="E190" s="34" t="s">
        <v>307</v>
      </c>
      <c r="F190" s="26" t="e">
        <f>SUM(#REF!/(#REF!/100))</f>
        <v>#REF!</v>
      </c>
      <c r="G190" s="37">
        <v>247000</v>
      </c>
      <c r="H190" s="88">
        <v>248093.28</v>
      </c>
      <c r="I190" s="26">
        <f t="shared" si="12"/>
        <v>100.44262348178138</v>
      </c>
    </row>
    <row r="191" spans="1:9" s="32" customFormat="1" ht="13.5">
      <c r="A191" s="28">
        <v>613000</v>
      </c>
      <c r="B191" s="28"/>
      <c r="C191" s="28"/>
      <c r="D191" s="29" t="s">
        <v>46</v>
      </c>
      <c r="E191" s="28" t="s">
        <v>191</v>
      </c>
      <c r="F191" s="26" t="e">
        <f>SUM(#REF!/(#REF!/100))</f>
        <v>#REF!</v>
      </c>
      <c r="G191" s="31">
        <f>SUM(G192:G199)</f>
        <v>3278200</v>
      </c>
      <c r="H191" s="86">
        <f>SUM(H192:H199)</f>
        <v>2833357.77</v>
      </c>
      <c r="I191" s="26">
        <f t="shared" si="12"/>
        <v>86.430290098224631</v>
      </c>
    </row>
    <row r="192" spans="1:9" s="38" customFormat="1" ht="13.5">
      <c r="A192" s="34"/>
      <c r="B192" s="34">
        <v>613100</v>
      </c>
      <c r="C192" s="34"/>
      <c r="D192" s="35" t="s">
        <v>48</v>
      </c>
      <c r="E192" s="34" t="s">
        <v>193</v>
      </c>
      <c r="F192" s="26" t="e">
        <f>SUM(#REF!/(#REF!/100))</f>
        <v>#REF!</v>
      </c>
      <c r="G192" s="37">
        <v>14000</v>
      </c>
      <c r="H192" s="88">
        <v>4305</v>
      </c>
      <c r="I192" s="26">
        <f t="shared" si="12"/>
        <v>30.75</v>
      </c>
    </row>
    <row r="193" spans="1:9" s="38" customFormat="1" ht="13.5">
      <c r="A193" s="34"/>
      <c r="B193" s="34">
        <v>613200</v>
      </c>
      <c r="C193" s="34"/>
      <c r="D193" s="35" t="s">
        <v>51</v>
      </c>
      <c r="E193" s="34" t="s">
        <v>309</v>
      </c>
      <c r="F193" s="26" t="e">
        <f>SUM(#REF!/(#REF!/100))</f>
        <v>#REF!</v>
      </c>
      <c r="G193" s="37">
        <v>351000</v>
      </c>
      <c r="H193" s="88">
        <v>273248.28000000003</v>
      </c>
      <c r="I193" s="26">
        <f t="shared" si="12"/>
        <v>77.848512820512823</v>
      </c>
    </row>
    <row r="194" spans="1:9" s="38" customFormat="1" ht="13.5">
      <c r="A194" s="34"/>
      <c r="B194" s="34">
        <v>613300</v>
      </c>
      <c r="C194" s="34"/>
      <c r="D194" s="35" t="s">
        <v>310</v>
      </c>
      <c r="E194" s="34" t="s">
        <v>311</v>
      </c>
      <c r="F194" s="26" t="e">
        <f>SUM(#REF!/(#REF!/100))</f>
        <v>#REF!</v>
      </c>
      <c r="G194" s="37">
        <v>1279000</v>
      </c>
      <c r="H194" s="88">
        <v>1236169.04</v>
      </c>
      <c r="I194" s="26">
        <f t="shared" si="12"/>
        <v>96.651215011727913</v>
      </c>
    </row>
    <row r="195" spans="1:9" s="38" customFormat="1" ht="13.5">
      <c r="A195" s="34"/>
      <c r="B195" s="34">
        <v>613400</v>
      </c>
      <c r="C195" s="34"/>
      <c r="D195" s="35" t="s">
        <v>312</v>
      </c>
      <c r="E195" s="34" t="s">
        <v>313</v>
      </c>
      <c r="F195" s="26" t="e">
        <f>SUM(#REF!/(#REF!/100))</f>
        <v>#REF!</v>
      </c>
      <c r="G195" s="37">
        <v>98000</v>
      </c>
      <c r="H195" s="88">
        <v>65305.95</v>
      </c>
      <c r="I195" s="26">
        <f t="shared" si="12"/>
        <v>66.638724489795919</v>
      </c>
    </row>
    <row r="196" spans="1:9" s="38" customFormat="1" ht="13.5">
      <c r="A196" s="34"/>
      <c r="B196" s="34">
        <v>613500</v>
      </c>
      <c r="C196" s="34"/>
      <c r="D196" s="35" t="s">
        <v>314</v>
      </c>
      <c r="E196" s="34" t="s">
        <v>315</v>
      </c>
      <c r="F196" s="26" t="e">
        <f>SUM(#REF!/(#REF!/100))</f>
        <v>#REF!</v>
      </c>
      <c r="G196" s="37">
        <v>178000</v>
      </c>
      <c r="H196" s="88">
        <v>170089.59</v>
      </c>
      <c r="I196" s="26">
        <f t="shared" si="12"/>
        <v>95.555949438202248</v>
      </c>
    </row>
    <row r="197" spans="1:9" s="38" customFormat="1" ht="13.5">
      <c r="A197" s="34"/>
      <c r="B197" s="34">
        <v>613700</v>
      </c>
      <c r="C197" s="34"/>
      <c r="D197" s="35" t="s">
        <v>316</v>
      </c>
      <c r="E197" s="34" t="s">
        <v>317</v>
      </c>
      <c r="F197" s="26" t="e">
        <f>SUM(#REF!/(#REF!/100))</f>
        <v>#REF!</v>
      </c>
      <c r="G197" s="37">
        <v>519000</v>
      </c>
      <c r="H197" s="88">
        <v>405038.04</v>
      </c>
      <c r="I197" s="26">
        <f t="shared" si="12"/>
        <v>78.042011560693638</v>
      </c>
    </row>
    <row r="198" spans="1:9" s="38" customFormat="1" ht="13.5">
      <c r="A198" s="34"/>
      <c r="B198" s="34">
        <v>613800</v>
      </c>
      <c r="C198" s="34"/>
      <c r="D198" s="35" t="s">
        <v>318</v>
      </c>
      <c r="E198" s="34" t="s">
        <v>345</v>
      </c>
      <c r="F198" s="26" t="e">
        <f>SUM(#REF!/(#REF!/100))</f>
        <v>#REF!</v>
      </c>
      <c r="G198" s="37">
        <v>27000</v>
      </c>
      <c r="H198" s="88">
        <v>23175.33</v>
      </c>
      <c r="I198" s="26">
        <f t="shared" si="12"/>
        <v>85.834555555555568</v>
      </c>
    </row>
    <row r="199" spans="1:9" s="38" customFormat="1" ht="13.5">
      <c r="A199" s="34"/>
      <c r="B199" s="34">
        <v>613900</v>
      </c>
      <c r="C199" s="34"/>
      <c r="D199" s="35" t="s">
        <v>320</v>
      </c>
      <c r="E199" s="34" t="s">
        <v>194</v>
      </c>
      <c r="F199" s="26" t="e">
        <f>SUM(#REF!/(#REF!/100))</f>
        <v>#REF!</v>
      </c>
      <c r="G199" s="37">
        <v>812200</v>
      </c>
      <c r="H199" s="88">
        <v>656026.54</v>
      </c>
      <c r="I199" s="26">
        <f t="shared" si="12"/>
        <v>80.771551342033987</v>
      </c>
    </row>
    <row r="200" spans="1:9" s="32" customFormat="1" ht="13.5">
      <c r="A200" s="28">
        <v>614000</v>
      </c>
      <c r="B200" s="28"/>
      <c r="C200" s="28"/>
      <c r="D200" s="29" t="s">
        <v>324</v>
      </c>
      <c r="E200" s="28" t="s">
        <v>208</v>
      </c>
      <c r="F200" s="26" t="e">
        <f>SUM(#REF!/(#REF!/100))</f>
        <v>#REF!</v>
      </c>
      <c r="G200" s="31">
        <f>SUM(G201:G207)</f>
        <v>5465800</v>
      </c>
      <c r="H200" s="86">
        <f>SUM(H201:H207)</f>
        <v>4793307.3099999996</v>
      </c>
      <c r="I200" s="26">
        <f t="shared" si="12"/>
        <v>87.696353873175013</v>
      </c>
    </row>
    <row r="201" spans="1:9" s="38" customFormat="1" ht="13.5">
      <c r="A201" s="34"/>
      <c r="B201" s="34">
        <v>614100</v>
      </c>
      <c r="C201" s="34"/>
      <c r="D201" s="35" t="s">
        <v>325</v>
      </c>
      <c r="E201" s="34" t="s">
        <v>350</v>
      </c>
      <c r="F201" s="26" t="e">
        <f>SUM(#REF!/(#REF!/100))</f>
        <v>#REF!</v>
      </c>
      <c r="G201" s="37">
        <v>165000</v>
      </c>
      <c r="H201" s="88">
        <v>134854.5</v>
      </c>
      <c r="I201" s="26">
        <f t="shared" si="12"/>
        <v>81.73</v>
      </c>
    </row>
    <row r="202" spans="1:9" s="38" customFormat="1" ht="13.5">
      <c r="A202" s="34"/>
      <c r="B202" s="34">
        <v>614200</v>
      </c>
      <c r="C202" s="34"/>
      <c r="D202" s="35" t="s">
        <v>327</v>
      </c>
      <c r="E202" s="34" t="s">
        <v>351</v>
      </c>
      <c r="F202" s="26" t="e">
        <f>SUM(#REF!/(#REF!/100))</f>
        <v>#REF!</v>
      </c>
      <c r="G202" s="37">
        <v>3505000</v>
      </c>
      <c r="H202" s="88">
        <v>3266765.1</v>
      </c>
      <c r="I202" s="26">
        <f t="shared" si="12"/>
        <v>93.202998573466473</v>
      </c>
    </row>
    <row r="203" spans="1:9" s="38" customFormat="1" ht="13.5">
      <c r="A203" s="34"/>
      <c r="B203" s="34">
        <v>614300</v>
      </c>
      <c r="C203" s="34"/>
      <c r="D203" s="35" t="s">
        <v>329</v>
      </c>
      <c r="E203" s="34" t="s">
        <v>352</v>
      </c>
      <c r="F203" s="26" t="e">
        <f>SUM(#REF!/(#REF!/100))</f>
        <v>#REF!</v>
      </c>
      <c r="G203" s="37">
        <v>808800</v>
      </c>
      <c r="H203" s="88">
        <v>643057.11</v>
      </c>
      <c r="I203" s="26">
        <f t="shared" si="12"/>
        <v>79.507555637982193</v>
      </c>
    </row>
    <row r="204" spans="1:9" s="38" customFormat="1" ht="13.5">
      <c r="A204" s="34"/>
      <c r="B204" s="34">
        <v>614400</v>
      </c>
      <c r="C204" s="34"/>
      <c r="D204" s="35" t="s">
        <v>353</v>
      </c>
      <c r="E204" s="34" t="s">
        <v>354</v>
      </c>
      <c r="F204" s="26" t="e">
        <f>SUM(#REF!/(#REF!/100))</f>
        <v>#REF!</v>
      </c>
      <c r="G204" s="37">
        <v>790000</v>
      </c>
      <c r="H204" s="88">
        <v>607845.93999999994</v>
      </c>
      <c r="I204" s="26">
        <f t="shared" si="12"/>
        <v>76.942524050632898</v>
      </c>
    </row>
    <row r="205" spans="1:9" s="38" customFormat="1" ht="13.5">
      <c r="A205" s="34"/>
      <c r="B205" s="35" t="s">
        <v>355</v>
      </c>
      <c r="C205" s="34"/>
      <c r="D205" s="35" t="s">
        <v>356</v>
      </c>
      <c r="E205" s="102" t="s">
        <v>357</v>
      </c>
      <c r="F205" s="26" t="e">
        <f>SUM(#REF!/(#REF!/100))</f>
        <v>#REF!</v>
      </c>
      <c r="G205" s="37">
        <v>127000</v>
      </c>
      <c r="H205" s="88">
        <v>95257.18</v>
      </c>
      <c r="I205" s="26">
        <f t="shared" si="12"/>
        <v>75.005653543307076</v>
      </c>
    </row>
    <row r="206" spans="1:9" s="38" customFormat="1" ht="13.5">
      <c r="A206" s="34"/>
      <c r="B206" s="34">
        <v>614800</v>
      </c>
      <c r="C206" s="34"/>
      <c r="D206" s="35" t="s">
        <v>358</v>
      </c>
      <c r="E206" s="34" t="s">
        <v>359</v>
      </c>
      <c r="F206" s="26" t="e">
        <f>SUM(#REF!/(#REF!/100))</f>
        <v>#REF!</v>
      </c>
      <c r="G206" s="37">
        <v>30000</v>
      </c>
      <c r="H206" s="88">
        <v>22142.05</v>
      </c>
      <c r="I206" s="26">
        <f t="shared" si="12"/>
        <v>73.80683333333333</v>
      </c>
    </row>
    <row r="207" spans="1:9" s="38" customFormat="1" ht="13.5">
      <c r="A207" s="34"/>
      <c r="B207" s="34">
        <v>614800</v>
      </c>
      <c r="C207" s="34"/>
      <c r="D207" s="35" t="s">
        <v>360</v>
      </c>
      <c r="E207" s="34" t="s">
        <v>361</v>
      </c>
      <c r="F207" s="26" t="e">
        <f>SUM(#REF!/(#REF!/100))</f>
        <v>#REF!</v>
      </c>
      <c r="G207" s="37">
        <v>40000</v>
      </c>
      <c r="H207" s="88">
        <v>23385.43</v>
      </c>
      <c r="I207" s="26">
        <f t="shared" si="12"/>
        <v>58.463574999999999</v>
      </c>
    </row>
    <row r="208" spans="1:9" s="32" customFormat="1" ht="13.5">
      <c r="A208" s="28">
        <v>616000</v>
      </c>
      <c r="B208" s="70"/>
      <c r="C208" s="28"/>
      <c r="D208" s="29" t="s">
        <v>362</v>
      </c>
      <c r="E208" s="28" t="s">
        <v>245</v>
      </c>
      <c r="F208" s="26" t="e">
        <f>SUM(#REF!/(#REF!/100))</f>
        <v>#REF!</v>
      </c>
      <c r="G208" s="31">
        <f>SUM(G209)</f>
        <v>52000</v>
      </c>
      <c r="H208" s="86">
        <f>SUM(H209)</f>
        <v>1526.27</v>
      </c>
      <c r="I208" s="26">
        <f t="shared" si="12"/>
        <v>2.9351346153846154</v>
      </c>
    </row>
    <row r="209" spans="1:9" s="38" customFormat="1" ht="13.5">
      <c r="A209" s="34"/>
      <c r="B209" s="71" t="s">
        <v>204</v>
      </c>
      <c r="C209" s="34">
        <v>616100</v>
      </c>
      <c r="D209" s="35" t="s">
        <v>363</v>
      </c>
      <c r="E209" s="34" t="s">
        <v>247</v>
      </c>
      <c r="F209" s="26" t="e">
        <f>SUM(#REF!/(#REF!/100))</f>
        <v>#REF!</v>
      </c>
      <c r="G209" s="37">
        <v>52000</v>
      </c>
      <c r="H209" s="88">
        <v>1526.27</v>
      </c>
      <c r="I209" s="26">
        <f t="shared" si="12"/>
        <v>2.9351346153846154</v>
      </c>
    </row>
    <row r="210" spans="1:9" s="32" customFormat="1" ht="13.5">
      <c r="A210" s="28">
        <v>810000</v>
      </c>
      <c r="B210" s="28"/>
      <c r="C210" s="28"/>
      <c r="D210" s="29" t="s">
        <v>376</v>
      </c>
      <c r="E210" s="99" t="s">
        <v>225</v>
      </c>
      <c r="F210" s="26" t="e">
        <f>SUM(#REF!/(#REF!/100))</f>
        <v>#REF!</v>
      </c>
      <c r="G210" s="31">
        <f>SUM(G211:G214)</f>
        <v>3395000</v>
      </c>
      <c r="H210" s="86">
        <f>SUM(H211:H214)</f>
        <v>2313900.7400000002</v>
      </c>
      <c r="I210" s="26">
        <f t="shared" si="12"/>
        <v>68.15613372606775</v>
      </c>
    </row>
    <row r="211" spans="1:9" s="38" customFormat="1" ht="13.5">
      <c r="A211" s="34"/>
      <c r="B211" s="34">
        <v>821100</v>
      </c>
      <c r="C211" s="34"/>
      <c r="D211" s="35" t="s">
        <v>55</v>
      </c>
      <c r="E211" s="34" t="s">
        <v>364</v>
      </c>
      <c r="F211" s="26" t="e">
        <f>SUM(#REF!/(#REF!/100))</f>
        <v>#REF!</v>
      </c>
      <c r="G211" s="37">
        <v>20000</v>
      </c>
      <c r="H211" s="88">
        <v>9800</v>
      </c>
      <c r="I211" s="26">
        <f t="shared" si="12"/>
        <v>49</v>
      </c>
    </row>
    <row r="212" spans="1:9" s="38" customFormat="1" ht="13.5">
      <c r="A212" s="34"/>
      <c r="B212" s="34">
        <v>821300</v>
      </c>
      <c r="C212" s="34"/>
      <c r="D212" s="35" t="s">
        <v>74</v>
      </c>
      <c r="E212" s="34" t="s">
        <v>331</v>
      </c>
      <c r="F212" s="26" t="e">
        <f>SUM(#REF!/(#REF!/100))</f>
        <v>#REF!</v>
      </c>
      <c r="G212" s="37">
        <v>210000</v>
      </c>
      <c r="H212" s="88">
        <v>62607.71</v>
      </c>
      <c r="I212" s="26">
        <f t="shared" si="12"/>
        <v>29.813195238095236</v>
      </c>
    </row>
    <row r="213" spans="1:9" s="38" customFormat="1" ht="13.5">
      <c r="A213" s="34"/>
      <c r="B213" s="34">
        <v>821500</v>
      </c>
      <c r="C213" s="34"/>
      <c r="D213" s="35" t="s">
        <v>84</v>
      </c>
      <c r="E213" s="34" t="s">
        <v>365</v>
      </c>
      <c r="F213" s="26" t="e">
        <f>SUM(#REF!/(#REF!/100))</f>
        <v>#REF!</v>
      </c>
      <c r="G213" s="37">
        <v>520000</v>
      </c>
      <c r="H213" s="88">
        <v>369248.95</v>
      </c>
      <c r="I213" s="26">
        <f t="shared" si="12"/>
        <v>71.009413461538458</v>
      </c>
    </row>
    <row r="214" spans="1:9" s="38" customFormat="1" ht="13.5">
      <c r="A214" s="34"/>
      <c r="B214" s="34">
        <v>821600</v>
      </c>
      <c r="C214" s="34"/>
      <c r="D214" s="35" t="s">
        <v>90</v>
      </c>
      <c r="E214" s="34" t="s">
        <v>332</v>
      </c>
      <c r="F214" s="26" t="e">
        <f>SUM(#REF!/(#REF!/100))</f>
        <v>#REF!</v>
      </c>
      <c r="G214" s="37">
        <v>2645000</v>
      </c>
      <c r="H214" s="88">
        <v>1872244.08</v>
      </c>
      <c r="I214" s="26">
        <f t="shared" si="12"/>
        <v>70.784275236294903</v>
      </c>
    </row>
    <row r="215" spans="1:9" s="32" customFormat="1" ht="13.5">
      <c r="A215" s="28"/>
      <c r="B215" s="28"/>
      <c r="C215" s="28"/>
      <c r="D215" s="29" t="s">
        <v>173</v>
      </c>
      <c r="E215" s="99" t="s">
        <v>195</v>
      </c>
      <c r="F215" s="26" t="e">
        <f>SUM(#REF!/(#REF!/100))</f>
        <v>#REF!</v>
      </c>
      <c r="G215" s="31">
        <v>40000</v>
      </c>
      <c r="H215" s="86">
        <v>20700</v>
      </c>
      <c r="I215" s="26">
        <f t="shared" si="12"/>
        <v>51.75</v>
      </c>
    </row>
    <row r="216" spans="1:9" s="38" customFormat="1" ht="13.5">
      <c r="A216" s="34"/>
      <c r="B216" s="34"/>
      <c r="C216" s="34"/>
      <c r="D216" s="35"/>
      <c r="E216" s="99" t="s">
        <v>348</v>
      </c>
      <c r="F216" s="26" t="e">
        <f>SUM(#REF!/(#REF!/100))</f>
        <v>#REF!</v>
      </c>
      <c r="G216" s="31">
        <f>SUM(G185+G210+G215)</f>
        <v>15228000</v>
      </c>
      <c r="H216" s="86">
        <f>SUM(H185+H210+H215)</f>
        <v>12920654.6</v>
      </c>
      <c r="I216" s="26">
        <f t="shared" si="12"/>
        <v>84.848007617546628</v>
      </c>
    </row>
    <row r="217" spans="1:9" s="32" customFormat="1" ht="13.5">
      <c r="A217" s="28"/>
      <c r="B217" s="28">
        <v>823100</v>
      </c>
      <c r="C217" s="28"/>
      <c r="D217" s="29" t="s">
        <v>384</v>
      </c>
      <c r="E217" s="99" t="s">
        <v>366</v>
      </c>
      <c r="F217" s="26" t="e">
        <f>SUM(#REF!/(#REF!/100))</f>
        <v>#REF!</v>
      </c>
      <c r="G217" s="31">
        <v>12000</v>
      </c>
      <c r="H217" s="86">
        <v>10847.53</v>
      </c>
      <c r="I217" s="26">
        <f t="shared" si="12"/>
        <v>90.396083333333337</v>
      </c>
    </row>
    <row r="218" spans="1:9" s="38" customFormat="1" ht="13.5">
      <c r="A218" s="34"/>
      <c r="B218" s="34"/>
      <c r="C218" s="34"/>
      <c r="D218" s="35"/>
      <c r="E218" s="99" t="s">
        <v>367</v>
      </c>
      <c r="F218" s="26" t="e">
        <f>SUM(#REF!/(#REF!/100))</f>
        <v>#REF!</v>
      </c>
      <c r="G218" s="31">
        <f>SUM(G185+G210+G215+G217)</f>
        <v>15240000</v>
      </c>
      <c r="H218" s="86">
        <f>SUM(H185+H210+H215+H217)</f>
        <v>12931502.129999999</v>
      </c>
      <c r="I218" s="26">
        <f t="shared" si="12"/>
        <v>84.852376181102358</v>
      </c>
    </row>
    <row r="219" spans="1:9" s="79" customFormat="1" ht="12.75">
      <c r="A219" s="56"/>
      <c r="B219" s="56"/>
      <c r="C219" s="56"/>
      <c r="D219" s="57"/>
      <c r="E219" s="56"/>
      <c r="F219" s="78"/>
      <c r="G219" s="59"/>
      <c r="H219" s="93"/>
      <c r="I219" s="59"/>
    </row>
    <row r="220" spans="1:9">
      <c r="F220" s="80"/>
      <c r="G220" s="80"/>
      <c r="H220" s="106"/>
      <c r="I220" s="80"/>
    </row>
  </sheetData>
  <printOptions horizontalCentered="1"/>
  <pageMargins left="0.51181102362204722" right="0.70866141732283472" top="1.0629921259842521" bottom="1.1023622047244095" header="0.31496062992125984" footer="0.31496062992125984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>
      <selection activeCell="F36" sqref="F36"/>
    </sheetView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naslovna strana </vt:lpstr>
      <vt:lpstr>(prihodi)</vt:lpstr>
      <vt:lpstr>(izdaci) </vt:lpstr>
      <vt:lpstr>Sheet1</vt:lpstr>
      <vt:lpstr>Sheet2</vt:lpstr>
      <vt:lpstr>Sheet3</vt:lpstr>
      <vt:lpstr>'(izdaci) '!Print_Titles</vt:lpstr>
      <vt:lpstr>'(prihodi)'!Print_Titles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Budzet04</dc:creator>
  <cp:lastModifiedBy>Budzet04</cp:lastModifiedBy>
  <cp:lastPrinted>2018-03-07T14:02:43Z</cp:lastPrinted>
  <dcterms:created xsi:type="dcterms:W3CDTF">2016-11-03T07:20:33Z</dcterms:created>
  <dcterms:modified xsi:type="dcterms:W3CDTF">2018-03-23T13:02:30Z</dcterms:modified>
</cp:coreProperties>
</file>