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60" activeTab="2"/>
  </bookViews>
  <sheets>
    <sheet name="naslovna strana " sheetId="6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'(izdaci)'!$2:$3</definedName>
    <definedName name="_xlnm.Print_Titles" localSheetId="1">'(prihodi)'!$2:$5</definedName>
  </definedNames>
  <calcPr calcId="125725"/>
</workbook>
</file>

<file path=xl/calcChain.xml><?xml version="1.0" encoding="utf-8"?>
<calcChain xmlns="http://schemas.openxmlformats.org/spreadsheetml/2006/main">
  <c r="C21" i="6"/>
  <c r="B21"/>
  <c r="H205" i="5" l="1"/>
  <c r="H203"/>
  <c r="H202"/>
  <c r="H201"/>
  <c r="H200"/>
  <c r="H199"/>
  <c r="H197"/>
  <c r="H195"/>
  <c r="H194"/>
  <c r="H193"/>
  <c r="H192"/>
  <c r="H191"/>
  <c r="H190"/>
  <c r="H189"/>
  <c r="H187"/>
  <c r="H186"/>
  <c r="H185"/>
  <c r="H184"/>
  <c r="H183"/>
  <c r="H182"/>
  <c r="H181"/>
  <c r="H180"/>
  <c r="H178"/>
  <c r="H176"/>
  <c r="H175"/>
  <c r="H169"/>
  <c r="H168"/>
  <c r="H166"/>
  <c r="H165"/>
  <c r="H164"/>
  <c r="H163"/>
  <c r="H162"/>
  <c r="H161"/>
  <c r="H160"/>
  <c r="H159"/>
  <c r="H157"/>
  <c r="H155"/>
  <c r="H154"/>
  <c r="H149"/>
  <c r="H148"/>
  <c r="H143"/>
  <c r="H142"/>
  <c r="H140"/>
  <c r="H138"/>
  <c r="H137"/>
  <c r="H136"/>
  <c r="H135"/>
  <c r="H134"/>
  <c r="H133"/>
  <c r="H128"/>
  <c r="H126"/>
  <c r="H125"/>
  <c r="H124"/>
  <c r="H123"/>
  <c r="H122"/>
  <c r="H121"/>
  <c r="H116"/>
  <c r="H115"/>
  <c r="H113"/>
  <c r="H112"/>
  <c r="H111"/>
  <c r="H110"/>
  <c r="H109"/>
  <c r="H108"/>
  <c r="H107"/>
  <c r="H106"/>
  <c r="H104"/>
  <c r="H103"/>
  <c r="H102"/>
  <c r="H101"/>
  <c r="H100"/>
  <c r="H99"/>
  <c r="H98"/>
  <c r="H97"/>
  <c r="H96"/>
  <c r="H95"/>
  <c r="H93"/>
  <c r="H91"/>
  <c r="H90"/>
  <c r="H85"/>
  <c r="H84"/>
  <c r="H83"/>
  <c r="H82"/>
  <c r="H77"/>
  <c r="H76"/>
  <c r="H75"/>
  <c r="H74"/>
  <c r="H73"/>
  <c r="H72"/>
  <c r="H71"/>
  <c r="H70"/>
  <c r="H68"/>
  <c r="H66"/>
  <c r="H65"/>
  <c r="H63"/>
  <c r="H62"/>
  <c r="H61"/>
  <c r="H60"/>
  <c r="H59"/>
  <c r="H58"/>
  <c r="H57"/>
  <c r="H56"/>
  <c r="H55"/>
  <c r="H54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8"/>
  <c r="H17"/>
  <c r="H16"/>
  <c r="H15"/>
  <c r="H14"/>
  <c r="H9"/>
  <c r="H8"/>
  <c r="H7"/>
  <c r="G198"/>
  <c r="G196"/>
  <c r="H196" s="1"/>
  <c r="G188"/>
  <c r="H188" s="1"/>
  <c r="G179"/>
  <c r="G177"/>
  <c r="H177" s="1"/>
  <c r="G174"/>
  <c r="G167"/>
  <c r="H167" s="1"/>
  <c r="G158"/>
  <c r="H158" s="1"/>
  <c r="G156"/>
  <c r="H156" s="1"/>
  <c r="G153"/>
  <c r="G147"/>
  <c r="H147" s="1"/>
  <c r="G141"/>
  <c r="H141" s="1"/>
  <c r="G139"/>
  <c r="H139" s="1"/>
  <c r="G132"/>
  <c r="G127"/>
  <c r="H127" s="1"/>
  <c r="G120"/>
  <c r="G114"/>
  <c r="G105"/>
  <c r="H105" s="1"/>
  <c r="G94"/>
  <c r="H94" s="1"/>
  <c r="G92"/>
  <c r="H92" s="1"/>
  <c r="G89"/>
  <c r="G81"/>
  <c r="G80" s="1"/>
  <c r="G86" s="1"/>
  <c r="H86" s="1"/>
  <c r="G69"/>
  <c r="G67"/>
  <c r="H67" s="1"/>
  <c r="G64"/>
  <c r="H64" s="1"/>
  <c r="G53"/>
  <c r="G52" s="1"/>
  <c r="G19"/>
  <c r="H19" s="1"/>
  <c r="G13"/>
  <c r="G6"/>
  <c r="H6" s="1"/>
  <c r="H101" i="4"/>
  <c r="H100"/>
  <c r="H99"/>
  <c r="H96"/>
  <c r="H92"/>
  <c r="H89"/>
  <c r="H86"/>
  <c r="H85"/>
  <c r="H82"/>
  <c r="H81"/>
  <c r="H80"/>
  <c r="H79"/>
  <c r="H77"/>
  <c r="H75"/>
  <c r="H74"/>
  <c r="H73"/>
  <c r="H71"/>
  <c r="H70"/>
  <c r="H69"/>
  <c r="H66"/>
  <c r="H65"/>
  <c r="H63"/>
  <c r="H61"/>
  <c r="H59"/>
  <c r="H58"/>
  <c r="H57"/>
  <c r="H56"/>
  <c r="H55"/>
  <c r="H52"/>
  <c r="H49"/>
  <c r="H46"/>
  <c r="H44"/>
  <c r="H41"/>
  <c r="H39"/>
  <c r="H38"/>
  <c r="H37"/>
  <c r="H36"/>
  <c r="H34"/>
  <c r="H30"/>
  <c r="H28"/>
  <c r="H25"/>
  <c r="H24"/>
  <c r="H23"/>
  <c r="H22"/>
  <c r="H21"/>
  <c r="H20"/>
  <c r="H17"/>
  <c r="H16"/>
  <c r="H14"/>
  <c r="H12"/>
  <c r="H11"/>
  <c r="H10"/>
  <c r="H103"/>
  <c r="G103"/>
  <c r="G98"/>
  <c r="H98" s="1"/>
  <c r="G95"/>
  <c r="H95" s="1"/>
  <c r="G91"/>
  <c r="G90" s="1"/>
  <c r="H90" s="1"/>
  <c r="G88"/>
  <c r="G87" s="1"/>
  <c r="H87" s="1"/>
  <c r="G84"/>
  <c r="G83" s="1"/>
  <c r="H83" s="1"/>
  <c r="G78"/>
  <c r="H78" s="1"/>
  <c r="G76"/>
  <c r="H76" s="1"/>
  <c r="H72"/>
  <c r="G68"/>
  <c r="H68" s="1"/>
  <c r="G64"/>
  <c r="H64" s="1"/>
  <c r="G62"/>
  <c r="H62" s="1"/>
  <c r="G60"/>
  <c r="H60" s="1"/>
  <c r="G54"/>
  <c r="G51"/>
  <c r="G50" s="1"/>
  <c r="H50" s="1"/>
  <c r="G48"/>
  <c r="G47" s="1"/>
  <c r="H47" s="1"/>
  <c r="G45"/>
  <c r="H45" s="1"/>
  <c r="G43"/>
  <c r="H43" s="1"/>
  <c r="G40"/>
  <c r="H40" s="1"/>
  <c r="G35"/>
  <c r="H35" s="1"/>
  <c r="G33"/>
  <c r="G29"/>
  <c r="H29" s="1"/>
  <c r="G27"/>
  <c r="H27" s="1"/>
  <c r="G26"/>
  <c r="H26" s="1"/>
  <c r="G19"/>
  <c r="G18" s="1"/>
  <c r="H18" s="1"/>
  <c r="G15"/>
  <c r="H15" s="1"/>
  <c r="G13"/>
  <c r="H13" s="1"/>
  <c r="G9"/>
  <c r="H9" s="1"/>
  <c r="F103"/>
  <c r="F98"/>
  <c r="F95"/>
  <c r="F94" s="1"/>
  <c r="F91"/>
  <c r="F90" s="1"/>
  <c r="F88"/>
  <c r="F84"/>
  <c r="F83" s="1"/>
  <c r="F78"/>
  <c r="F76"/>
  <c r="F72"/>
  <c r="F68"/>
  <c r="F64"/>
  <c r="F62"/>
  <c r="F60"/>
  <c r="F54"/>
  <c r="F51"/>
  <c r="F50" s="1"/>
  <c r="F48"/>
  <c r="F47" s="1"/>
  <c r="F45"/>
  <c r="F43"/>
  <c r="F40"/>
  <c r="F35"/>
  <c r="F33"/>
  <c r="F29"/>
  <c r="F27"/>
  <c r="F19"/>
  <c r="F15"/>
  <c r="F13"/>
  <c r="F9"/>
  <c r="G173" i="5" l="1"/>
  <c r="G204" s="1"/>
  <c r="G152"/>
  <c r="G170" s="1"/>
  <c r="H170" s="1"/>
  <c r="H153"/>
  <c r="G146"/>
  <c r="G131"/>
  <c r="G144" s="1"/>
  <c r="H144" s="1"/>
  <c r="H132"/>
  <c r="H131"/>
  <c r="G119"/>
  <c r="G129" s="1"/>
  <c r="H129" s="1"/>
  <c r="H120"/>
  <c r="G88"/>
  <c r="H81"/>
  <c r="H80"/>
  <c r="G78"/>
  <c r="H53"/>
  <c r="G12"/>
  <c r="G50" s="1"/>
  <c r="H50" s="1"/>
  <c r="H13"/>
  <c r="G5"/>
  <c r="G97" i="4"/>
  <c r="H97" s="1"/>
  <c r="G94"/>
  <c r="H94" s="1"/>
  <c r="H91"/>
  <c r="H88"/>
  <c r="H84"/>
  <c r="G67"/>
  <c r="H67" s="1"/>
  <c r="G53"/>
  <c r="H53" s="1"/>
  <c r="H54"/>
  <c r="H51"/>
  <c r="H48"/>
  <c r="G42"/>
  <c r="H42" s="1"/>
  <c r="G32"/>
  <c r="H32" s="1"/>
  <c r="H33"/>
  <c r="H19"/>
  <c r="G8"/>
  <c r="F26"/>
  <c r="F53"/>
  <c r="F32"/>
  <c r="F18"/>
  <c r="F8"/>
  <c r="F42"/>
  <c r="F67"/>
  <c r="F87"/>
  <c r="F97"/>
  <c r="F198" i="5"/>
  <c r="H198" s="1"/>
  <c r="F196"/>
  <c r="F188"/>
  <c r="F179"/>
  <c r="H179" s="1"/>
  <c r="F177"/>
  <c r="F174"/>
  <c r="H174" s="1"/>
  <c r="F167"/>
  <c r="F158"/>
  <c r="F156"/>
  <c r="F153"/>
  <c r="F147"/>
  <c r="F141"/>
  <c r="F139"/>
  <c r="F132"/>
  <c r="F127"/>
  <c r="F120"/>
  <c r="F114"/>
  <c r="H114" s="1"/>
  <c r="F105"/>
  <c r="F94"/>
  <c r="F92"/>
  <c r="F89"/>
  <c r="H89" s="1"/>
  <c r="F81"/>
  <c r="F69"/>
  <c r="H69" s="1"/>
  <c r="F67"/>
  <c r="F64"/>
  <c r="F53"/>
  <c r="F19"/>
  <c r="F13"/>
  <c r="F6"/>
  <c r="G206" l="1"/>
  <c r="H152"/>
  <c r="G150"/>
  <c r="H150" s="1"/>
  <c r="H146"/>
  <c r="H119"/>
  <c r="G117"/>
  <c r="H12"/>
  <c r="G10"/>
  <c r="H5"/>
  <c r="G93" i="4"/>
  <c r="H93" s="1"/>
  <c r="G31"/>
  <c r="H31" s="1"/>
  <c r="G7"/>
  <c r="H7" s="1"/>
  <c r="H8"/>
  <c r="F5" i="5"/>
  <c r="F80"/>
  <c r="F86" s="1"/>
  <c r="F7" i="4"/>
  <c r="F31"/>
  <c r="F93"/>
  <c r="F146" i="5"/>
  <c r="F152"/>
  <c r="F173"/>
  <c r="F206" s="1"/>
  <c r="F119"/>
  <c r="F131"/>
  <c r="F88"/>
  <c r="H88" s="1"/>
  <c r="F52"/>
  <c r="H52" s="1"/>
  <c r="F12"/>
  <c r="H173" l="1"/>
  <c r="H206"/>
  <c r="G171"/>
  <c r="H10"/>
  <c r="G102" i="4"/>
  <c r="G107" s="1"/>
  <c r="F129" i="5"/>
  <c r="F10"/>
  <c r="F78"/>
  <c r="H78" s="1"/>
  <c r="F117"/>
  <c r="H117" s="1"/>
  <c r="F170"/>
  <c r="F144"/>
  <c r="F204"/>
  <c r="H204" s="1"/>
  <c r="F150"/>
  <c r="F102" i="4"/>
  <c r="F50" i="5"/>
  <c r="H102" i="4" l="1"/>
  <c r="H107" s="1"/>
  <c r="F107"/>
  <c r="F171" i="5"/>
  <c r="H171" s="1"/>
</calcChain>
</file>

<file path=xl/sharedStrings.xml><?xml version="1.0" encoding="utf-8"?>
<sst xmlns="http://schemas.openxmlformats.org/spreadsheetml/2006/main" count="699" uniqueCount="433">
  <si>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</si>
  <si>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</si>
  <si>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</si>
  <si>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</si>
  <si>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</si>
  <si>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</si>
  <si>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</si>
  <si>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</si>
  <si>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</si>
  <si>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</si>
  <si>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</si>
  <si>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</si>
  <si>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</si>
  <si>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</si>
  <si>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</si>
  <si>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</si>
  <si>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</si>
  <si>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</si>
  <si>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</si>
  <si>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</si>
  <si>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</si>
  <si>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</si>
  <si>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</si>
  <si>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</si>
  <si>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</si>
  <si>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</si>
  <si>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</si>
  <si>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</si>
  <si>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</si>
  <si>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</si>
  <si>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</si>
  <si>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</si>
  <si>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</si>
  <si>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</si>
  <si>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</si>
  <si>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</si>
  <si>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</si>
  <si>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</si>
  <si>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</si>
  <si>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</si>
  <si>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</si>
  <si>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</si>
  <si>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</si>
  <si>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</si>
  <si>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</si>
  <si>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</si>
  <si>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</si>
  <si>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</si>
  <si>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</si>
  <si>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</si>
  <si>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</si>
  <si>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</si>
  <si>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</si>
  <si>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</si>
  <si>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</si>
  <si>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</si>
  <si>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</si>
  <si>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</si>
  <si>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</si>
  <si>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</si>
  <si>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</si>
  <si>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</si>
  <si>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</si>
  <si>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</si>
  <si>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</si>
  <si>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</si>
  <si>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</si>
  <si>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</si>
  <si>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</si>
  <si>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</si>
  <si>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</si>
  <si>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</si>
  <si>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</si>
  <si>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</si>
  <si>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</si>
  <si>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</si>
  <si>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</si>
  <si>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</si>
  <si>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</si>
  <si>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</si>
  <si>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</si>
  <si>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</si>
  <si>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</si>
  <si>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</si>
  <si>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</si>
  <si>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</si>
  <si>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</si>
  <si>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</si>
  <si>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</si>
  <si>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</si>
  <si>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</si>
  <si>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</si>
  <si>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</si>
  <si>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</si>
  <si>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</si>
  <si>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</si>
  <si>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</si>
  <si>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</si>
  <si>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</si>
  <si>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</si>
  <si>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</si>
  <si>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</si>
  <si>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</si>
  <si>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</si>
  <si>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</si>
  <si>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</si>
  <si>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</si>
  <si>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</si>
  <si>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</si>
  <si>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</si>
  <si>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</si>
  <si>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</si>
  <si>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</si>
  <si>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</si>
  <si>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</si>
  <si>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</si>
  <si>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</si>
  <si>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</si>
  <si>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</si>
  <si>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</si>
  <si>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</si>
  <si>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</si>
  <si>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</si>
  <si>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</si>
  <si>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</si>
  <si>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</si>
  <si>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</si>
  <si>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</si>
  <si>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</si>
  <si>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</si>
  <si>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</si>
  <si>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</si>
  <si>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</si>
  <si>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</si>
  <si>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</si>
  <si>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</si>
  <si>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</si>
  <si>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</si>
  <si>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</si>
  <si>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</si>
  <si>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</si>
  <si>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</si>
  <si>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</si>
  <si>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</si>
  <si>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</si>
  <si>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</si>
  <si>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</si>
  <si>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</si>
  <si>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</si>
  <si>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</si>
  <si>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</si>
  <si>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</si>
  <si>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</si>
  <si>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</si>
  <si>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</si>
  <si>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</si>
  <si>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</si>
  <si>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</si>
  <si>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</si>
  <si>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</si>
  <si>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</si>
  <si>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</si>
  <si>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</si>
  <si>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</si>
  <si>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</si>
  <si>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</si>
  <si>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</si>
  <si>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</si>
  <si>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</si>
  <si>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</si>
  <si>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</si>
  <si>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</si>
  <si>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</si>
  <si>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</si>
  <si>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</si>
  <si>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</si>
  <si>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</si>
  <si>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</si>
  <si>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</si>
  <si>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</si>
  <si>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</si>
  <si>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</si>
  <si>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</si>
  <si>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</si>
  <si>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</si>
  <si>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</si>
  <si>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</si>
  <si>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</si>
  <si>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</si>
  <si>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</si>
  <si>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</si>
  <si>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</si>
  <si>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</si>
  <si>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</si>
  <si>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</si>
  <si>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</si>
  <si>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</si>
  <si>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</si>
  <si>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</si>
  <si>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</si>
  <si>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</si>
  <si>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</si>
  <si>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</si>
  <si>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</si>
  <si>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</si>
  <si>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</si>
  <si>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</si>
  <si>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</si>
  <si>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</si>
  <si>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</si>
  <si>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</si>
  <si>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</si>
  <si>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</si>
  <si>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</si>
  <si>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</si>
  <si>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</si>
  <si>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</si>
  <si>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</si>
  <si>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</si>
  <si>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</si>
  <si>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</si>
  <si>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</si>
  <si>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</si>
  <si>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</si>
  <si>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</si>
  <si>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</si>
  <si>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</si>
  <si>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</si>
  <si>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.0631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</si>
  <si>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</si>
  <si>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</si>
  <si>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</si>
  <si>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</si>
  <si>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</si>
  <si>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</si>
  <si>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</si>
  <si>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</si>
  <si>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</si>
  <si>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</si>
  <si>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</si>
  <si>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</si>
  <si>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</si>
  <si>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</si>
  <si>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</si>
  <si>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</si>
  <si>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</si>
  <si>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</si>
  <si>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</si>
  <si>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</si>
  <si>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</si>
  <si>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</si>
  <si>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</si>
  <si>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</si>
  <si>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</si>
  <si>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</si>
  <si>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</si>
  <si>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</si>
  <si>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</si>
  <si>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</si>
  <si>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</si>
  <si>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.0831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</si>
  <si>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</si>
  <si>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</si>
  <si>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</si>
  <si>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</si>
  <si>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</si>
  <si>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</si>
  <si>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</si>
  <si>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</si>
  <si>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</si>
  <si>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</si>
  <si>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</si>
  <si>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</si>
  <si>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</si>
  <si>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</si>
  <si>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</si>
  <si>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</si>
  <si>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</si>
  <si>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</si>
  <si>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</si>
  <si>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</si>
  <si>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</si>
  <si>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</si>
  <si>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</si>
  <si>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</si>
  <si>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</si>
  <si>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</si>
  <si>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</si>
  <si>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</si>
  <si>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</si>
  <si>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</si>
  <si>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</si>
  <si>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</si>
  <si>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</si>
  <si>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</si>
  <si>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</si>
  <si>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</si>
  <si>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</si>
  <si>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</si>
  <si>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</si>
  <si>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</si>
  <si>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</si>
  <si>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</si>
  <si>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</si>
  <si>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</si>
  <si>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</si>
  <si>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</si>
  <si>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</si>
  <si>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</si>
  <si>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</si>
  <si>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</si>
  <si>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</si>
  <si>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</si>
  <si>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</si>
  <si>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</si>
  <si>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</si>
  <si>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</si>
  <si>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</si>
  <si>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</si>
  <si>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</si>
  <si>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</si>
  <si>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</si>
  <si>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</si>
  <si>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</si>
  <si>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</si>
  <si>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</si>
  <si>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</si>
  <si>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</si>
  <si>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</si>
  <si>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</si>
  <si>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</si>
  <si>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</si>
  <si>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</si>
  <si>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</si>
  <si>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</si>
  <si>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</si>
  <si>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</si>
  <si>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</si>
  <si>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</si>
  <si>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</si>
  <si>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</si>
  <si>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</si>
  <si>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</si>
  <si>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</si>
  <si>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</si>
  <si>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</si>
  <si>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</si>
  <si>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</si>
  <si>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</si>
  <si>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</si>
  <si>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</si>
  <si>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</si>
  <si>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</si>
  <si>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</si>
  <si>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</si>
  <si>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</si>
  <si>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</si>
  <si>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</si>
  <si>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</si>
  <si>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</si>
  <si>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</si>
  <si>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</si>
  <si>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</si>
  <si>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</si>
  <si>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</si>
  <si>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</si>
  <si>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</si>
  <si>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</si>
  <si>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</si>
  <si>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</si>
  <si>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</si>
  <si>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Subvencioniranje novih priključaka na gas za kategoriju domaćinstva</t>
  </si>
  <si>
    <t>Projekat rekonstrukcije grijanja u JU Dom zdravlja</t>
  </si>
  <si>
    <t>Transferi za javna preduzeća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</si>
  <si>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</si>
  <si>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</si>
  <si>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</si>
  <si>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</si>
  <si>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</si>
  <si>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</si>
  <si>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</si>
  <si>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Izdaci za provođenje Općih izbora 2018.g</t>
  </si>
  <si>
    <t>Transferi za volonterski rad (javni poziv)</t>
  </si>
  <si>
    <t>Ulaganja iz Fonda korišćenja šuma</t>
  </si>
  <si>
    <t>Transfer iz oblasti društvenih djelatnosti</t>
  </si>
  <si>
    <t>Transferi za JP RTV Visoko</t>
  </si>
  <si>
    <t>Transferi za KSC Mladost</t>
  </si>
  <si>
    <t>Transferi za JU Za predškolski odgoj</t>
  </si>
  <si>
    <t>Transferi za JU Centar za kulturu i edukaciju</t>
  </si>
  <si>
    <t>Transferi za JU Gradska biblioteka</t>
  </si>
  <si>
    <t>Transferi za JU Zavičajni muzej</t>
  </si>
  <si>
    <t>Sufinansiranje nabavke opreme za JP i JU čiji je osnivač Općina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</si>
  <si>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</si>
  <si>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</si>
  <si>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</si>
  <si>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</si>
  <si>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</si>
  <si>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</si>
  <si>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Program kapitalnih ulaganja u infrastrukturu</t>
  </si>
  <si>
    <t>Izdaci za Programe komunalnih djelatnosti (tri Programa)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</si>
  <si>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</si>
  <si>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</si>
  <si>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</si>
  <si>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</si>
  <si>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</si>
  <si>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</si>
  <si>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>Sufinansiranje izgradnje javnog dobra "Vodovod Vijer" u saradnji sa JKP Visoko</t>
  </si>
  <si>
    <t>Transferi za sufinansiranje rada hitne med.pomoći i higijensko-epidemiološke službe u JU Dom zdravlja</t>
  </si>
  <si>
    <t>Transfer za udruženja boračkih populacija (UG RVI, UG PPB, UG JOB, UG DNRP)</t>
  </si>
  <si>
    <t xml:space="preserve">Pomoći pripadnicima boračkih populacija </t>
  </si>
  <si>
    <t>Primljeni tekući transferi od inozemnih vlada i međunarodnih organizacija</t>
  </si>
  <si>
    <t>Primljeni tekući transferi od međunarodnih organizacija</t>
  </si>
  <si>
    <t>PRIMLJENI TEKUĆI TRANSFERI OD INO.VLADA I MEĐUN.ORGANIZACIJA</t>
  </si>
  <si>
    <t>Donacije od pravnih lica</t>
  </si>
  <si>
    <t>3.2.</t>
  </si>
  <si>
    <t>3.2.1.</t>
  </si>
  <si>
    <t>3.2.1.1</t>
  </si>
  <si>
    <t>3.2.1.2.</t>
  </si>
  <si>
    <t>3.2.2.</t>
  </si>
  <si>
    <t>BUDŽET ZA 2018.g</t>
  </si>
  <si>
    <t>procenat izvršenja</t>
  </si>
  <si>
    <t>IZVRŠENO U 2018.g</t>
  </si>
  <si>
    <t xml:space="preserve">          BOSNA  I  HERCEGOVINA</t>
  </si>
  <si>
    <t xml:space="preserve">          FEDERACIJA  BOSNE  I  HERCEGOVINE</t>
  </si>
  <si>
    <t xml:space="preserve">          ZENIČKO - DOBOJSKI  KANTON</t>
  </si>
  <si>
    <t xml:space="preserve">          OPĆINA  VISOKO</t>
  </si>
  <si>
    <t xml:space="preserve">                                                                           IZVJEŠTAJ O IZVRŠENJU BUDŽETA OPĆINE VISOKO </t>
  </si>
  <si>
    <t xml:space="preserve">PRIHODI </t>
  </si>
  <si>
    <t>RASHODI I IZDACI</t>
  </si>
  <si>
    <t>VIŠAK PRIHODA NAD RASHODIMA</t>
  </si>
  <si>
    <t>ZA 2018.GODINU</t>
  </si>
  <si>
    <t>BUDŽET ZA 2018.godinu</t>
  </si>
  <si>
    <t>IZVRŠENO U 2018.GODINI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</si>
</sst>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5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0" borderId="0" xfId="0" applyNumberFormat="1" applyFont="1" applyBorder="1"/>
    <xf numFmtId="4" fontId="13" fillId="0" borderId="0" xfId="0" applyNumberFormat="1" applyFont="1"/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0" fontId="16" fillId="0" borderId="0" xfId="0" applyNumberFormat="1" applyFont="1"/>
    <xf numFmtId="0" fontId="16" fillId="0" borderId="0" xfId="0" applyNumberFormat="1" applyFont="1" applyAlignment="1">
      <alignment horizontal="right"/>
    </xf>
    <xf numFmtId="4" fontId="6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vertical="center" wrapText="1"/>
    </xf>
    <xf numFmtId="3" fontId="18" fillId="0" borderId="10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opLeftCell="A13" zoomScale="150" zoomScaleNormal="150" workbookViewId="0">
      <selection activeCell="C24" sqref="C24"/>
    </sheetView>
  </sheetViews>
  <sheetFormatPr defaultRowHeight="15"/>
  <cols>
    <col min="1" max="1" width="35.28515625" customWidth="1"/>
    <col min="2" max="2" width="22" customWidth="1"/>
    <col min="3" max="3" width="22.28515625" customWidth="1"/>
    <col min="4" max="4" width="24.42578125" customWidth="1"/>
    <col min="256" max="256" width="6.140625" customWidth="1"/>
    <col min="257" max="257" width="34" customWidth="1"/>
    <col min="258" max="258" width="23.140625" customWidth="1"/>
    <col min="259" max="260" width="24.42578125" customWidth="1"/>
    <col min="512" max="512" width="6.140625" customWidth="1"/>
    <col min="513" max="513" width="34" customWidth="1"/>
    <col min="514" max="514" width="23.140625" customWidth="1"/>
    <col min="515" max="516" width="24.42578125" customWidth="1"/>
    <col min="768" max="768" width="6.140625" customWidth="1"/>
    <col min="769" max="769" width="34" customWidth="1"/>
    <col min="770" max="770" width="23.140625" customWidth="1"/>
    <col min="771" max="772" width="24.42578125" customWidth="1"/>
    <col min="1024" max="1024" width="6.140625" customWidth="1"/>
    <col min="1025" max="1025" width="34" customWidth="1"/>
    <col min="1026" max="1026" width="23.140625" customWidth="1"/>
    <col min="1027" max="1028" width="24.42578125" customWidth="1"/>
    <col min="1280" max="1280" width="6.140625" customWidth="1"/>
    <col min="1281" max="1281" width="34" customWidth="1"/>
    <col min="1282" max="1282" width="23.140625" customWidth="1"/>
    <col min="1283" max="1284" width="24.42578125" customWidth="1"/>
    <col min="1536" max="1536" width="6.140625" customWidth="1"/>
    <col min="1537" max="1537" width="34" customWidth="1"/>
    <col min="1538" max="1538" width="23.140625" customWidth="1"/>
    <col min="1539" max="1540" width="24.42578125" customWidth="1"/>
    <col min="1792" max="1792" width="6.140625" customWidth="1"/>
    <col min="1793" max="1793" width="34" customWidth="1"/>
    <col min="1794" max="1794" width="23.140625" customWidth="1"/>
    <col min="1795" max="1796" width="24.42578125" customWidth="1"/>
    <col min="2048" max="2048" width="6.140625" customWidth="1"/>
    <col min="2049" max="2049" width="34" customWidth="1"/>
    <col min="2050" max="2050" width="23.140625" customWidth="1"/>
    <col min="2051" max="2052" width="24.42578125" customWidth="1"/>
    <col min="2304" max="2304" width="6.140625" customWidth="1"/>
    <col min="2305" max="2305" width="34" customWidth="1"/>
    <col min="2306" max="2306" width="23.140625" customWidth="1"/>
    <col min="2307" max="2308" width="24.42578125" customWidth="1"/>
    <col min="2560" max="2560" width="6.140625" customWidth="1"/>
    <col min="2561" max="2561" width="34" customWidth="1"/>
    <col min="2562" max="2562" width="23.140625" customWidth="1"/>
    <col min="2563" max="2564" width="24.42578125" customWidth="1"/>
    <col min="2816" max="2816" width="6.140625" customWidth="1"/>
    <col min="2817" max="2817" width="34" customWidth="1"/>
    <col min="2818" max="2818" width="23.140625" customWidth="1"/>
    <col min="2819" max="2820" width="24.42578125" customWidth="1"/>
    <col min="3072" max="3072" width="6.140625" customWidth="1"/>
    <col min="3073" max="3073" width="34" customWidth="1"/>
    <col min="3074" max="3074" width="23.140625" customWidth="1"/>
    <col min="3075" max="3076" width="24.42578125" customWidth="1"/>
    <col min="3328" max="3328" width="6.140625" customWidth="1"/>
    <col min="3329" max="3329" width="34" customWidth="1"/>
    <col min="3330" max="3330" width="23.140625" customWidth="1"/>
    <col min="3331" max="3332" width="24.42578125" customWidth="1"/>
    <col min="3584" max="3584" width="6.140625" customWidth="1"/>
    <col min="3585" max="3585" width="34" customWidth="1"/>
    <col min="3586" max="3586" width="23.140625" customWidth="1"/>
    <col min="3587" max="3588" width="24.42578125" customWidth="1"/>
    <col min="3840" max="3840" width="6.140625" customWidth="1"/>
    <col min="3841" max="3841" width="34" customWidth="1"/>
    <col min="3842" max="3842" width="23.140625" customWidth="1"/>
    <col min="3843" max="3844" width="24.42578125" customWidth="1"/>
    <col min="4096" max="4096" width="6.140625" customWidth="1"/>
    <col min="4097" max="4097" width="34" customWidth="1"/>
    <col min="4098" max="4098" width="23.140625" customWidth="1"/>
    <col min="4099" max="4100" width="24.42578125" customWidth="1"/>
    <col min="4352" max="4352" width="6.140625" customWidth="1"/>
    <col min="4353" max="4353" width="34" customWidth="1"/>
    <col min="4354" max="4354" width="23.140625" customWidth="1"/>
    <col min="4355" max="4356" width="24.42578125" customWidth="1"/>
    <col min="4608" max="4608" width="6.140625" customWidth="1"/>
    <col min="4609" max="4609" width="34" customWidth="1"/>
    <col min="4610" max="4610" width="23.140625" customWidth="1"/>
    <col min="4611" max="4612" width="24.42578125" customWidth="1"/>
    <col min="4864" max="4864" width="6.140625" customWidth="1"/>
    <col min="4865" max="4865" width="34" customWidth="1"/>
    <col min="4866" max="4866" width="23.140625" customWidth="1"/>
    <col min="4867" max="4868" width="24.42578125" customWidth="1"/>
    <col min="5120" max="5120" width="6.140625" customWidth="1"/>
    <col min="5121" max="5121" width="34" customWidth="1"/>
    <col min="5122" max="5122" width="23.140625" customWidth="1"/>
    <col min="5123" max="5124" width="24.42578125" customWidth="1"/>
    <col min="5376" max="5376" width="6.140625" customWidth="1"/>
    <col min="5377" max="5377" width="34" customWidth="1"/>
    <col min="5378" max="5378" width="23.140625" customWidth="1"/>
    <col min="5379" max="5380" width="24.42578125" customWidth="1"/>
    <col min="5632" max="5632" width="6.140625" customWidth="1"/>
    <col min="5633" max="5633" width="34" customWidth="1"/>
    <col min="5634" max="5634" width="23.140625" customWidth="1"/>
    <col min="5635" max="5636" width="24.42578125" customWidth="1"/>
    <col min="5888" max="5888" width="6.140625" customWidth="1"/>
    <col min="5889" max="5889" width="34" customWidth="1"/>
    <col min="5890" max="5890" width="23.140625" customWidth="1"/>
    <col min="5891" max="5892" width="24.42578125" customWidth="1"/>
    <col min="6144" max="6144" width="6.140625" customWidth="1"/>
    <col min="6145" max="6145" width="34" customWidth="1"/>
    <col min="6146" max="6146" width="23.140625" customWidth="1"/>
    <col min="6147" max="6148" width="24.42578125" customWidth="1"/>
    <col min="6400" max="6400" width="6.140625" customWidth="1"/>
    <col min="6401" max="6401" width="34" customWidth="1"/>
    <col min="6402" max="6402" width="23.140625" customWidth="1"/>
    <col min="6403" max="6404" width="24.42578125" customWidth="1"/>
    <col min="6656" max="6656" width="6.140625" customWidth="1"/>
    <col min="6657" max="6657" width="34" customWidth="1"/>
    <col min="6658" max="6658" width="23.140625" customWidth="1"/>
    <col min="6659" max="6660" width="24.42578125" customWidth="1"/>
    <col min="6912" max="6912" width="6.140625" customWidth="1"/>
    <col min="6913" max="6913" width="34" customWidth="1"/>
    <col min="6914" max="6914" width="23.140625" customWidth="1"/>
    <col min="6915" max="6916" width="24.42578125" customWidth="1"/>
    <col min="7168" max="7168" width="6.140625" customWidth="1"/>
    <col min="7169" max="7169" width="34" customWidth="1"/>
    <col min="7170" max="7170" width="23.140625" customWidth="1"/>
    <col min="7171" max="7172" width="24.42578125" customWidth="1"/>
    <col min="7424" max="7424" width="6.140625" customWidth="1"/>
    <col min="7425" max="7425" width="34" customWidth="1"/>
    <col min="7426" max="7426" width="23.140625" customWidth="1"/>
    <col min="7427" max="7428" width="24.42578125" customWidth="1"/>
    <col min="7680" max="7680" width="6.140625" customWidth="1"/>
    <col min="7681" max="7681" width="34" customWidth="1"/>
    <col min="7682" max="7682" width="23.140625" customWidth="1"/>
    <col min="7683" max="7684" width="24.42578125" customWidth="1"/>
    <col min="7936" max="7936" width="6.140625" customWidth="1"/>
    <col min="7937" max="7937" width="34" customWidth="1"/>
    <col min="7938" max="7938" width="23.140625" customWidth="1"/>
    <col min="7939" max="7940" width="24.42578125" customWidth="1"/>
    <col min="8192" max="8192" width="6.140625" customWidth="1"/>
    <col min="8193" max="8193" width="34" customWidth="1"/>
    <col min="8194" max="8194" width="23.140625" customWidth="1"/>
    <col min="8195" max="8196" width="24.42578125" customWidth="1"/>
    <col min="8448" max="8448" width="6.140625" customWidth="1"/>
    <col min="8449" max="8449" width="34" customWidth="1"/>
    <col min="8450" max="8450" width="23.140625" customWidth="1"/>
    <col min="8451" max="8452" width="24.42578125" customWidth="1"/>
    <col min="8704" max="8704" width="6.140625" customWidth="1"/>
    <col min="8705" max="8705" width="34" customWidth="1"/>
    <col min="8706" max="8706" width="23.140625" customWidth="1"/>
    <col min="8707" max="8708" width="24.42578125" customWidth="1"/>
    <col min="8960" max="8960" width="6.140625" customWidth="1"/>
    <col min="8961" max="8961" width="34" customWidth="1"/>
    <col min="8962" max="8962" width="23.140625" customWidth="1"/>
    <col min="8963" max="8964" width="24.42578125" customWidth="1"/>
    <col min="9216" max="9216" width="6.140625" customWidth="1"/>
    <col min="9217" max="9217" width="34" customWidth="1"/>
    <col min="9218" max="9218" width="23.140625" customWidth="1"/>
    <col min="9219" max="9220" width="24.42578125" customWidth="1"/>
    <col min="9472" max="9472" width="6.140625" customWidth="1"/>
    <col min="9473" max="9473" width="34" customWidth="1"/>
    <col min="9474" max="9474" width="23.140625" customWidth="1"/>
    <col min="9475" max="9476" width="24.42578125" customWidth="1"/>
    <col min="9728" max="9728" width="6.140625" customWidth="1"/>
    <col min="9729" max="9729" width="34" customWidth="1"/>
    <col min="9730" max="9730" width="23.140625" customWidth="1"/>
    <col min="9731" max="9732" width="24.42578125" customWidth="1"/>
    <col min="9984" max="9984" width="6.140625" customWidth="1"/>
    <col min="9985" max="9985" width="34" customWidth="1"/>
    <col min="9986" max="9986" width="23.140625" customWidth="1"/>
    <col min="9987" max="9988" width="24.42578125" customWidth="1"/>
    <col min="10240" max="10240" width="6.140625" customWidth="1"/>
    <col min="10241" max="10241" width="34" customWidth="1"/>
    <col min="10242" max="10242" width="23.140625" customWidth="1"/>
    <col min="10243" max="10244" width="24.42578125" customWidth="1"/>
    <col min="10496" max="10496" width="6.140625" customWidth="1"/>
    <col min="10497" max="10497" width="34" customWidth="1"/>
    <col min="10498" max="10498" width="23.140625" customWidth="1"/>
    <col min="10499" max="10500" width="24.42578125" customWidth="1"/>
    <col min="10752" max="10752" width="6.140625" customWidth="1"/>
    <col min="10753" max="10753" width="34" customWidth="1"/>
    <col min="10754" max="10754" width="23.140625" customWidth="1"/>
    <col min="10755" max="10756" width="24.42578125" customWidth="1"/>
    <col min="11008" max="11008" width="6.140625" customWidth="1"/>
    <col min="11009" max="11009" width="34" customWidth="1"/>
    <col min="11010" max="11010" width="23.140625" customWidth="1"/>
    <col min="11011" max="11012" width="24.42578125" customWidth="1"/>
    <col min="11264" max="11264" width="6.140625" customWidth="1"/>
    <col min="11265" max="11265" width="34" customWidth="1"/>
    <col min="11266" max="11266" width="23.140625" customWidth="1"/>
    <col min="11267" max="11268" width="24.42578125" customWidth="1"/>
    <col min="11520" max="11520" width="6.140625" customWidth="1"/>
    <col min="11521" max="11521" width="34" customWidth="1"/>
    <col min="11522" max="11522" width="23.140625" customWidth="1"/>
    <col min="11523" max="11524" width="24.42578125" customWidth="1"/>
    <col min="11776" max="11776" width="6.140625" customWidth="1"/>
    <col min="11777" max="11777" width="34" customWidth="1"/>
    <col min="11778" max="11778" width="23.140625" customWidth="1"/>
    <col min="11779" max="11780" width="24.42578125" customWidth="1"/>
    <col min="12032" max="12032" width="6.140625" customWidth="1"/>
    <col min="12033" max="12033" width="34" customWidth="1"/>
    <col min="12034" max="12034" width="23.140625" customWidth="1"/>
    <col min="12035" max="12036" width="24.42578125" customWidth="1"/>
    <col min="12288" max="12288" width="6.140625" customWidth="1"/>
    <col min="12289" max="12289" width="34" customWidth="1"/>
    <col min="12290" max="12290" width="23.140625" customWidth="1"/>
    <col min="12291" max="12292" width="24.42578125" customWidth="1"/>
    <col min="12544" max="12544" width="6.140625" customWidth="1"/>
    <col min="12545" max="12545" width="34" customWidth="1"/>
    <col min="12546" max="12546" width="23.140625" customWidth="1"/>
    <col min="12547" max="12548" width="24.42578125" customWidth="1"/>
    <col min="12800" max="12800" width="6.140625" customWidth="1"/>
    <col min="12801" max="12801" width="34" customWidth="1"/>
    <col min="12802" max="12802" width="23.140625" customWidth="1"/>
    <col min="12803" max="12804" width="24.42578125" customWidth="1"/>
    <col min="13056" max="13056" width="6.140625" customWidth="1"/>
    <col min="13057" max="13057" width="34" customWidth="1"/>
    <col min="13058" max="13058" width="23.140625" customWidth="1"/>
    <col min="13059" max="13060" width="24.42578125" customWidth="1"/>
    <col min="13312" max="13312" width="6.140625" customWidth="1"/>
    <col min="13313" max="13313" width="34" customWidth="1"/>
    <col min="13314" max="13314" width="23.140625" customWidth="1"/>
    <col min="13315" max="13316" width="24.42578125" customWidth="1"/>
    <col min="13568" max="13568" width="6.140625" customWidth="1"/>
    <col min="13569" max="13569" width="34" customWidth="1"/>
    <col min="13570" max="13570" width="23.140625" customWidth="1"/>
    <col min="13571" max="13572" width="24.42578125" customWidth="1"/>
    <col min="13824" max="13824" width="6.140625" customWidth="1"/>
    <col min="13825" max="13825" width="34" customWidth="1"/>
    <col min="13826" max="13826" width="23.140625" customWidth="1"/>
    <col min="13827" max="13828" width="24.42578125" customWidth="1"/>
    <col min="14080" max="14080" width="6.140625" customWidth="1"/>
    <col min="14081" max="14081" width="34" customWidth="1"/>
    <col min="14082" max="14082" width="23.140625" customWidth="1"/>
    <col min="14083" max="14084" width="24.42578125" customWidth="1"/>
    <col min="14336" max="14336" width="6.140625" customWidth="1"/>
    <col min="14337" max="14337" width="34" customWidth="1"/>
    <col min="14338" max="14338" width="23.140625" customWidth="1"/>
    <col min="14339" max="14340" width="24.42578125" customWidth="1"/>
    <col min="14592" max="14592" width="6.140625" customWidth="1"/>
    <col min="14593" max="14593" width="34" customWidth="1"/>
    <col min="14594" max="14594" width="23.140625" customWidth="1"/>
    <col min="14595" max="14596" width="24.42578125" customWidth="1"/>
    <col min="14848" max="14848" width="6.140625" customWidth="1"/>
    <col min="14849" max="14849" width="34" customWidth="1"/>
    <col min="14850" max="14850" width="23.140625" customWidth="1"/>
    <col min="14851" max="14852" width="24.42578125" customWidth="1"/>
    <col min="15104" max="15104" width="6.140625" customWidth="1"/>
    <col min="15105" max="15105" width="34" customWidth="1"/>
    <col min="15106" max="15106" width="23.140625" customWidth="1"/>
    <col min="15107" max="15108" width="24.42578125" customWidth="1"/>
    <col min="15360" max="15360" width="6.140625" customWidth="1"/>
    <col min="15361" max="15361" width="34" customWidth="1"/>
    <col min="15362" max="15362" width="23.140625" customWidth="1"/>
    <col min="15363" max="15364" width="24.42578125" customWidth="1"/>
    <col min="15616" max="15616" width="6.140625" customWidth="1"/>
    <col min="15617" max="15617" width="34" customWidth="1"/>
    <col min="15618" max="15618" width="23.140625" customWidth="1"/>
    <col min="15619" max="15620" width="24.42578125" customWidth="1"/>
    <col min="15872" max="15872" width="6.140625" customWidth="1"/>
    <col min="15873" max="15873" width="34" customWidth="1"/>
    <col min="15874" max="15874" width="23.140625" customWidth="1"/>
    <col min="15875" max="15876" width="24.42578125" customWidth="1"/>
    <col min="16128" max="16128" width="6.140625" customWidth="1"/>
    <col min="16129" max="16129" width="34" customWidth="1"/>
    <col min="16130" max="16130" width="23.140625" customWidth="1"/>
    <col min="16131" max="16132" width="24.42578125" customWidth="1"/>
  </cols>
  <sheetData>
    <row r="1" spans="1:4">
      <c r="C1" s="89"/>
      <c r="D1" s="90"/>
    </row>
    <row r="2" spans="1:4" s="91" customFormat="1" ht="15.75">
      <c r="A2" s="91" t="s">
        <v>422</v>
      </c>
    </row>
    <row r="3" spans="1:4" s="91" customFormat="1" ht="15.75">
      <c r="A3" s="91" t="s">
        <v>423</v>
      </c>
    </row>
    <row r="4" spans="1:4" s="91" customFormat="1" ht="15.75">
      <c r="A4" s="91" t="s">
        <v>424</v>
      </c>
    </row>
    <row r="5" spans="1:4" s="91" customFormat="1" ht="15.75">
      <c r="A5" s="91" t="s">
        <v>425</v>
      </c>
    </row>
    <row r="6" spans="1:4" s="91" customFormat="1" ht="15.75"/>
    <row r="7" spans="1:4" s="91" customFormat="1" ht="15.75"/>
    <row r="8" spans="1:4" s="91" customFormat="1" ht="15.75"/>
    <row r="9" spans="1:4" s="91" customFormat="1" ht="15.75"/>
    <row r="10" spans="1:4" s="91" customFormat="1" ht="15.75"/>
    <row r="11" spans="1:4" s="91" customFormat="1" ht="15.75"/>
    <row r="12" spans="1:4" s="91" customFormat="1" ht="15.75"/>
    <row r="13" spans="1:4" s="91" customFormat="1" ht="15.75"/>
    <row r="14" spans="1:4" s="91" customFormat="1" ht="15.75"/>
    <row r="15" spans="1:4" s="93" customFormat="1" ht="21">
      <c r="A15" s="92" t="s">
        <v>426</v>
      </c>
    </row>
    <row r="16" spans="1:4" s="93" customFormat="1" ht="21">
      <c r="A16" s="92"/>
      <c r="B16" s="93" t="s">
        <v>430</v>
      </c>
    </row>
    <row r="17" spans="1:4" s="95" customFormat="1" ht="15.75">
      <c r="A17" s="94"/>
    </row>
    <row r="18" spans="1:4" s="99" customFormat="1" ht="39.75" customHeight="1">
      <c r="A18" s="96" t="s">
        <v>1</v>
      </c>
      <c r="B18" s="97" t="s">
        <v>431</v>
      </c>
      <c r="C18" s="97" t="s">
        <v>432</v>
      </c>
      <c r="D18" s="98"/>
    </row>
    <row r="19" spans="1:4" s="99" customFormat="1" ht="50.25" customHeight="1">
      <c r="A19" s="100" t="s">
        <v>427</v>
      </c>
      <c r="B19" s="101">
        <v>15495000</v>
      </c>
      <c r="C19" s="102">
        <v>14887763.630000001</v>
      </c>
      <c r="D19" s="103"/>
    </row>
    <row r="20" spans="1:4" s="99" customFormat="1" ht="45" customHeight="1">
      <c r="A20" s="104" t="s">
        <v>428</v>
      </c>
      <c r="B20" s="101">
        <v>15495000</v>
      </c>
      <c r="C20" s="102">
        <v>14487972.789999999</v>
      </c>
      <c r="D20" s="103"/>
    </row>
    <row r="21" spans="1:4" s="99" customFormat="1" ht="47.25" customHeight="1">
      <c r="A21" s="104" t="s">
        <v>429</v>
      </c>
      <c r="B21" s="101">
        <f>SUM(B19-B20)</f>
        <v>0</v>
      </c>
      <c r="C21" s="102">
        <f>SUM(C19-C20)</f>
        <v>399790.84000000171</v>
      </c>
      <c r="D21" s="103"/>
    </row>
    <row r="22" spans="1:4" s="99" customFormat="1" ht="15.75"/>
    <row r="23" spans="1:4" s="99" customFormat="1" ht="15.75"/>
    <row r="24" spans="1:4" s="91" customFormat="1" ht="15.75"/>
    <row r="25" spans="1:4" s="91" customFormat="1" ht="15.75"/>
    <row r="32" spans="1:4">
      <c r="A32">
        <v>1</v>
      </c>
    </row>
  </sheetData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08"/>
  <sheetViews>
    <sheetView zoomScale="120" zoomScaleNormal="120" workbookViewId="0">
      <selection activeCell="G10" sqref="G10"/>
    </sheetView>
  </sheetViews>
  <sheetFormatPr defaultRowHeight="15"/>
  <cols>
    <col min="1" max="1" width="6.85546875" style="41" customWidth="1"/>
    <col min="2" max="2" width="6.7109375" style="41" customWidth="1"/>
    <col min="3" max="3" width="7" style="41" customWidth="1"/>
    <col min="4" max="4" width="6.5703125" style="42" customWidth="1"/>
    <col min="5" max="5" width="58.140625" style="43" customWidth="1"/>
    <col min="6" max="6" width="13" style="82" customWidth="1"/>
    <col min="7" max="7" width="14" style="82" customWidth="1"/>
    <col min="8" max="8" width="11.140625" style="82" customWidth="1"/>
    <col min="243" max="243" width="6.85546875" customWidth="1"/>
    <col min="244" max="244" width="6.7109375" customWidth="1"/>
    <col min="245" max="245" width="7.85546875" customWidth="1"/>
    <col min="246" max="246" width="6.5703125" customWidth="1"/>
    <col min="247" max="247" width="59.85546875" customWidth="1"/>
    <col min="248" max="248" width="12.28515625" customWidth="1"/>
    <col min="249" max="249" width="10.85546875" customWidth="1"/>
    <col min="250" max="250" width="12" customWidth="1"/>
    <col min="251" max="251" width="10.140625" customWidth="1"/>
    <col min="499" max="499" width="6.85546875" customWidth="1"/>
    <col min="500" max="500" width="6.7109375" customWidth="1"/>
    <col min="501" max="501" width="7.85546875" customWidth="1"/>
    <col min="502" max="502" width="6.5703125" customWidth="1"/>
    <col min="503" max="503" width="59.85546875" customWidth="1"/>
    <col min="504" max="504" width="12.28515625" customWidth="1"/>
    <col min="505" max="505" width="10.85546875" customWidth="1"/>
    <col min="506" max="506" width="12" customWidth="1"/>
    <col min="507" max="507" width="10.140625" customWidth="1"/>
    <col min="755" max="755" width="6.85546875" customWidth="1"/>
    <col min="756" max="756" width="6.7109375" customWidth="1"/>
    <col min="757" max="757" width="7.85546875" customWidth="1"/>
    <col min="758" max="758" width="6.5703125" customWidth="1"/>
    <col min="759" max="759" width="59.85546875" customWidth="1"/>
    <col min="760" max="760" width="12.28515625" customWidth="1"/>
    <col min="761" max="761" width="10.85546875" customWidth="1"/>
    <col min="762" max="762" width="12" customWidth="1"/>
    <col min="763" max="763" width="10.140625" customWidth="1"/>
    <col min="1011" max="1011" width="6.85546875" customWidth="1"/>
    <col min="1012" max="1012" width="6.7109375" customWidth="1"/>
    <col min="1013" max="1013" width="7.85546875" customWidth="1"/>
    <col min="1014" max="1014" width="6.5703125" customWidth="1"/>
    <col min="1015" max="1015" width="59.85546875" customWidth="1"/>
    <col min="1016" max="1016" width="12.28515625" customWidth="1"/>
    <col min="1017" max="1017" width="10.85546875" customWidth="1"/>
    <col min="1018" max="1018" width="12" customWidth="1"/>
    <col min="1019" max="1019" width="10.140625" customWidth="1"/>
    <col min="1267" max="1267" width="6.85546875" customWidth="1"/>
    <col min="1268" max="1268" width="6.7109375" customWidth="1"/>
    <col min="1269" max="1269" width="7.85546875" customWidth="1"/>
    <col min="1270" max="1270" width="6.5703125" customWidth="1"/>
    <col min="1271" max="1271" width="59.85546875" customWidth="1"/>
    <col min="1272" max="1272" width="12.28515625" customWidth="1"/>
    <col min="1273" max="1273" width="10.85546875" customWidth="1"/>
    <col min="1274" max="1274" width="12" customWidth="1"/>
    <col min="1275" max="1275" width="10.140625" customWidth="1"/>
    <col min="1523" max="1523" width="6.85546875" customWidth="1"/>
    <col min="1524" max="1524" width="6.7109375" customWidth="1"/>
    <col min="1525" max="1525" width="7.85546875" customWidth="1"/>
    <col min="1526" max="1526" width="6.5703125" customWidth="1"/>
    <col min="1527" max="1527" width="59.85546875" customWidth="1"/>
    <col min="1528" max="1528" width="12.28515625" customWidth="1"/>
    <col min="1529" max="1529" width="10.85546875" customWidth="1"/>
    <col min="1530" max="1530" width="12" customWidth="1"/>
    <col min="1531" max="1531" width="10.140625" customWidth="1"/>
    <col min="1779" max="1779" width="6.85546875" customWidth="1"/>
    <col min="1780" max="1780" width="6.7109375" customWidth="1"/>
    <col min="1781" max="1781" width="7.85546875" customWidth="1"/>
    <col min="1782" max="1782" width="6.5703125" customWidth="1"/>
    <col min="1783" max="1783" width="59.85546875" customWidth="1"/>
    <col min="1784" max="1784" width="12.28515625" customWidth="1"/>
    <col min="1785" max="1785" width="10.85546875" customWidth="1"/>
    <col min="1786" max="1786" width="12" customWidth="1"/>
    <col min="1787" max="1787" width="10.140625" customWidth="1"/>
    <col min="2035" max="2035" width="6.85546875" customWidth="1"/>
    <col min="2036" max="2036" width="6.7109375" customWidth="1"/>
    <col min="2037" max="2037" width="7.85546875" customWidth="1"/>
    <col min="2038" max="2038" width="6.5703125" customWidth="1"/>
    <col min="2039" max="2039" width="59.85546875" customWidth="1"/>
    <col min="2040" max="2040" width="12.28515625" customWidth="1"/>
    <col min="2041" max="2041" width="10.85546875" customWidth="1"/>
    <col min="2042" max="2042" width="12" customWidth="1"/>
    <col min="2043" max="2043" width="10.140625" customWidth="1"/>
    <col min="2291" max="2291" width="6.85546875" customWidth="1"/>
    <col min="2292" max="2292" width="6.7109375" customWidth="1"/>
    <col min="2293" max="2293" width="7.85546875" customWidth="1"/>
    <col min="2294" max="2294" width="6.5703125" customWidth="1"/>
    <col min="2295" max="2295" width="59.85546875" customWidth="1"/>
    <col min="2296" max="2296" width="12.28515625" customWidth="1"/>
    <col min="2297" max="2297" width="10.85546875" customWidth="1"/>
    <col min="2298" max="2298" width="12" customWidth="1"/>
    <col min="2299" max="2299" width="10.140625" customWidth="1"/>
    <col min="2547" max="2547" width="6.85546875" customWidth="1"/>
    <col min="2548" max="2548" width="6.7109375" customWidth="1"/>
    <col min="2549" max="2549" width="7.85546875" customWidth="1"/>
    <col min="2550" max="2550" width="6.5703125" customWidth="1"/>
    <col min="2551" max="2551" width="59.85546875" customWidth="1"/>
    <col min="2552" max="2552" width="12.28515625" customWidth="1"/>
    <col min="2553" max="2553" width="10.85546875" customWidth="1"/>
    <col min="2554" max="2554" width="12" customWidth="1"/>
    <col min="2555" max="2555" width="10.140625" customWidth="1"/>
    <col min="2803" max="2803" width="6.85546875" customWidth="1"/>
    <col min="2804" max="2804" width="6.7109375" customWidth="1"/>
    <col min="2805" max="2805" width="7.85546875" customWidth="1"/>
    <col min="2806" max="2806" width="6.5703125" customWidth="1"/>
    <col min="2807" max="2807" width="59.85546875" customWidth="1"/>
    <col min="2808" max="2808" width="12.28515625" customWidth="1"/>
    <col min="2809" max="2809" width="10.85546875" customWidth="1"/>
    <col min="2810" max="2810" width="12" customWidth="1"/>
    <col min="2811" max="2811" width="10.140625" customWidth="1"/>
    <col min="3059" max="3059" width="6.85546875" customWidth="1"/>
    <col min="3060" max="3060" width="6.7109375" customWidth="1"/>
    <col min="3061" max="3061" width="7.85546875" customWidth="1"/>
    <col min="3062" max="3062" width="6.5703125" customWidth="1"/>
    <col min="3063" max="3063" width="59.85546875" customWidth="1"/>
    <col min="3064" max="3064" width="12.28515625" customWidth="1"/>
    <col min="3065" max="3065" width="10.85546875" customWidth="1"/>
    <col min="3066" max="3066" width="12" customWidth="1"/>
    <col min="3067" max="3067" width="10.140625" customWidth="1"/>
    <col min="3315" max="3315" width="6.85546875" customWidth="1"/>
    <col min="3316" max="3316" width="6.7109375" customWidth="1"/>
    <col min="3317" max="3317" width="7.85546875" customWidth="1"/>
    <col min="3318" max="3318" width="6.5703125" customWidth="1"/>
    <col min="3319" max="3319" width="59.85546875" customWidth="1"/>
    <col min="3320" max="3320" width="12.28515625" customWidth="1"/>
    <col min="3321" max="3321" width="10.85546875" customWidth="1"/>
    <col min="3322" max="3322" width="12" customWidth="1"/>
    <col min="3323" max="3323" width="10.140625" customWidth="1"/>
    <col min="3571" max="3571" width="6.85546875" customWidth="1"/>
    <col min="3572" max="3572" width="6.7109375" customWidth="1"/>
    <col min="3573" max="3573" width="7.85546875" customWidth="1"/>
    <col min="3574" max="3574" width="6.5703125" customWidth="1"/>
    <col min="3575" max="3575" width="59.85546875" customWidth="1"/>
    <col min="3576" max="3576" width="12.28515625" customWidth="1"/>
    <col min="3577" max="3577" width="10.85546875" customWidth="1"/>
    <col min="3578" max="3578" width="12" customWidth="1"/>
    <col min="3579" max="3579" width="10.140625" customWidth="1"/>
    <col min="3827" max="3827" width="6.85546875" customWidth="1"/>
    <col min="3828" max="3828" width="6.7109375" customWidth="1"/>
    <col min="3829" max="3829" width="7.85546875" customWidth="1"/>
    <col min="3830" max="3830" width="6.5703125" customWidth="1"/>
    <col min="3831" max="3831" width="59.85546875" customWidth="1"/>
    <col min="3832" max="3832" width="12.28515625" customWidth="1"/>
    <col min="3833" max="3833" width="10.85546875" customWidth="1"/>
    <col min="3834" max="3834" width="12" customWidth="1"/>
    <col min="3835" max="3835" width="10.140625" customWidth="1"/>
    <col min="4083" max="4083" width="6.85546875" customWidth="1"/>
    <col min="4084" max="4084" width="6.7109375" customWidth="1"/>
    <col min="4085" max="4085" width="7.85546875" customWidth="1"/>
    <col min="4086" max="4086" width="6.5703125" customWidth="1"/>
    <col min="4087" max="4087" width="59.85546875" customWidth="1"/>
    <col min="4088" max="4088" width="12.28515625" customWidth="1"/>
    <col min="4089" max="4089" width="10.85546875" customWidth="1"/>
    <col min="4090" max="4090" width="12" customWidth="1"/>
    <col min="4091" max="4091" width="10.140625" customWidth="1"/>
    <col min="4339" max="4339" width="6.85546875" customWidth="1"/>
    <col min="4340" max="4340" width="6.7109375" customWidth="1"/>
    <col min="4341" max="4341" width="7.85546875" customWidth="1"/>
    <col min="4342" max="4342" width="6.5703125" customWidth="1"/>
    <col min="4343" max="4343" width="59.85546875" customWidth="1"/>
    <col min="4344" max="4344" width="12.28515625" customWidth="1"/>
    <col min="4345" max="4345" width="10.85546875" customWidth="1"/>
    <col min="4346" max="4346" width="12" customWidth="1"/>
    <col min="4347" max="4347" width="10.140625" customWidth="1"/>
    <col min="4595" max="4595" width="6.85546875" customWidth="1"/>
    <col min="4596" max="4596" width="6.7109375" customWidth="1"/>
    <col min="4597" max="4597" width="7.85546875" customWidth="1"/>
    <col min="4598" max="4598" width="6.5703125" customWidth="1"/>
    <col min="4599" max="4599" width="59.85546875" customWidth="1"/>
    <col min="4600" max="4600" width="12.28515625" customWidth="1"/>
    <col min="4601" max="4601" width="10.85546875" customWidth="1"/>
    <col min="4602" max="4602" width="12" customWidth="1"/>
    <col min="4603" max="4603" width="10.140625" customWidth="1"/>
    <col min="4851" max="4851" width="6.85546875" customWidth="1"/>
    <col min="4852" max="4852" width="6.7109375" customWidth="1"/>
    <col min="4853" max="4853" width="7.85546875" customWidth="1"/>
    <col min="4854" max="4854" width="6.5703125" customWidth="1"/>
    <col min="4855" max="4855" width="59.85546875" customWidth="1"/>
    <col min="4856" max="4856" width="12.28515625" customWidth="1"/>
    <col min="4857" max="4857" width="10.85546875" customWidth="1"/>
    <col min="4858" max="4858" width="12" customWidth="1"/>
    <col min="4859" max="4859" width="10.140625" customWidth="1"/>
    <col min="5107" max="5107" width="6.85546875" customWidth="1"/>
    <col min="5108" max="5108" width="6.7109375" customWidth="1"/>
    <col min="5109" max="5109" width="7.85546875" customWidth="1"/>
    <col min="5110" max="5110" width="6.5703125" customWidth="1"/>
    <col min="5111" max="5111" width="59.85546875" customWidth="1"/>
    <col min="5112" max="5112" width="12.28515625" customWidth="1"/>
    <col min="5113" max="5113" width="10.85546875" customWidth="1"/>
    <col min="5114" max="5114" width="12" customWidth="1"/>
    <col min="5115" max="5115" width="10.140625" customWidth="1"/>
    <col min="5363" max="5363" width="6.85546875" customWidth="1"/>
    <col min="5364" max="5364" width="6.7109375" customWidth="1"/>
    <col min="5365" max="5365" width="7.85546875" customWidth="1"/>
    <col min="5366" max="5366" width="6.5703125" customWidth="1"/>
    <col min="5367" max="5367" width="59.85546875" customWidth="1"/>
    <col min="5368" max="5368" width="12.28515625" customWidth="1"/>
    <col min="5369" max="5369" width="10.85546875" customWidth="1"/>
    <col min="5370" max="5370" width="12" customWidth="1"/>
    <col min="5371" max="5371" width="10.140625" customWidth="1"/>
    <col min="5619" max="5619" width="6.85546875" customWidth="1"/>
    <col min="5620" max="5620" width="6.7109375" customWidth="1"/>
    <col min="5621" max="5621" width="7.85546875" customWidth="1"/>
    <col min="5622" max="5622" width="6.5703125" customWidth="1"/>
    <col min="5623" max="5623" width="59.85546875" customWidth="1"/>
    <col min="5624" max="5624" width="12.28515625" customWidth="1"/>
    <col min="5625" max="5625" width="10.85546875" customWidth="1"/>
    <col min="5626" max="5626" width="12" customWidth="1"/>
    <col min="5627" max="5627" width="10.140625" customWidth="1"/>
    <col min="5875" max="5875" width="6.85546875" customWidth="1"/>
    <col min="5876" max="5876" width="6.7109375" customWidth="1"/>
    <col min="5877" max="5877" width="7.85546875" customWidth="1"/>
    <col min="5878" max="5878" width="6.5703125" customWidth="1"/>
    <col min="5879" max="5879" width="59.85546875" customWidth="1"/>
    <col min="5880" max="5880" width="12.28515625" customWidth="1"/>
    <col min="5881" max="5881" width="10.85546875" customWidth="1"/>
    <col min="5882" max="5882" width="12" customWidth="1"/>
    <col min="5883" max="5883" width="10.140625" customWidth="1"/>
    <col min="6131" max="6131" width="6.85546875" customWidth="1"/>
    <col min="6132" max="6132" width="6.7109375" customWidth="1"/>
    <col min="6133" max="6133" width="7.85546875" customWidth="1"/>
    <col min="6134" max="6134" width="6.5703125" customWidth="1"/>
    <col min="6135" max="6135" width="59.85546875" customWidth="1"/>
    <col min="6136" max="6136" width="12.28515625" customWidth="1"/>
    <col min="6137" max="6137" width="10.85546875" customWidth="1"/>
    <col min="6138" max="6138" width="12" customWidth="1"/>
    <col min="6139" max="6139" width="10.140625" customWidth="1"/>
    <col min="6387" max="6387" width="6.85546875" customWidth="1"/>
    <col min="6388" max="6388" width="6.7109375" customWidth="1"/>
    <col min="6389" max="6389" width="7.85546875" customWidth="1"/>
    <col min="6390" max="6390" width="6.5703125" customWidth="1"/>
    <col min="6391" max="6391" width="59.85546875" customWidth="1"/>
    <col min="6392" max="6392" width="12.28515625" customWidth="1"/>
    <col min="6393" max="6393" width="10.85546875" customWidth="1"/>
    <col min="6394" max="6394" width="12" customWidth="1"/>
    <col min="6395" max="6395" width="10.140625" customWidth="1"/>
    <col min="6643" max="6643" width="6.85546875" customWidth="1"/>
    <col min="6644" max="6644" width="6.7109375" customWidth="1"/>
    <col min="6645" max="6645" width="7.85546875" customWidth="1"/>
    <col min="6646" max="6646" width="6.5703125" customWidth="1"/>
    <col min="6647" max="6647" width="59.85546875" customWidth="1"/>
    <col min="6648" max="6648" width="12.28515625" customWidth="1"/>
    <col min="6649" max="6649" width="10.85546875" customWidth="1"/>
    <col min="6650" max="6650" width="12" customWidth="1"/>
    <col min="6651" max="6651" width="10.140625" customWidth="1"/>
    <col min="6899" max="6899" width="6.85546875" customWidth="1"/>
    <col min="6900" max="6900" width="6.7109375" customWidth="1"/>
    <col min="6901" max="6901" width="7.85546875" customWidth="1"/>
    <col min="6902" max="6902" width="6.5703125" customWidth="1"/>
    <col min="6903" max="6903" width="59.85546875" customWidth="1"/>
    <col min="6904" max="6904" width="12.28515625" customWidth="1"/>
    <col min="6905" max="6905" width="10.85546875" customWidth="1"/>
    <col min="6906" max="6906" width="12" customWidth="1"/>
    <col min="6907" max="6907" width="10.140625" customWidth="1"/>
    <col min="7155" max="7155" width="6.85546875" customWidth="1"/>
    <col min="7156" max="7156" width="6.7109375" customWidth="1"/>
    <col min="7157" max="7157" width="7.85546875" customWidth="1"/>
    <col min="7158" max="7158" width="6.5703125" customWidth="1"/>
    <col min="7159" max="7159" width="59.85546875" customWidth="1"/>
    <col min="7160" max="7160" width="12.28515625" customWidth="1"/>
    <col min="7161" max="7161" width="10.85546875" customWidth="1"/>
    <col min="7162" max="7162" width="12" customWidth="1"/>
    <col min="7163" max="7163" width="10.140625" customWidth="1"/>
    <col min="7411" max="7411" width="6.85546875" customWidth="1"/>
    <col min="7412" max="7412" width="6.7109375" customWidth="1"/>
    <col min="7413" max="7413" width="7.85546875" customWidth="1"/>
    <col min="7414" max="7414" width="6.5703125" customWidth="1"/>
    <col min="7415" max="7415" width="59.85546875" customWidth="1"/>
    <col min="7416" max="7416" width="12.28515625" customWidth="1"/>
    <col min="7417" max="7417" width="10.85546875" customWidth="1"/>
    <col min="7418" max="7418" width="12" customWidth="1"/>
    <col min="7419" max="7419" width="10.140625" customWidth="1"/>
    <col min="7667" max="7667" width="6.85546875" customWidth="1"/>
    <col min="7668" max="7668" width="6.7109375" customWidth="1"/>
    <col min="7669" max="7669" width="7.85546875" customWidth="1"/>
    <col min="7670" max="7670" width="6.5703125" customWidth="1"/>
    <col min="7671" max="7671" width="59.85546875" customWidth="1"/>
    <col min="7672" max="7672" width="12.28515625" customWidth="1"/>
    <col min="7673" max="7673" width="10.85546875" customWidth="1"/>
    <col min="7674" max="7674" width="12" customWidth="1"/>
    <col min="7675" max="7675" width="10.140625" customWidth="1"/>
    <col min="7923" max="7923" width="6.85546875" customWidth="1"/>
    <col min="7924" max="7924" width="6.7109375" customWidth="1"/>
    <col min="7925" max="7925" width="7.85546875" customWidth="1"/>
    <col min="7926" max="7926" width="6.5703125" customWidth="1"/>
    <col min="7927" max="7927" width="59.85546875" customWidth="1"/>
    <col min="7928" max="7928" width="12.28515625" customWidth="1"/>
    <col min="7929" max="7929" width="10.85546875" customWidth="1"/>
    <col min="7930" max="7930" width="12" customWidth="1"/>
    <col min="7931" max="7931" width="10.140625" customWidth="1"/>
    <col min="8179" max="8179" width="6.85546875" customWidth="1"/>
    <col min="8180" max="8180" width="6.7109375" customWidth="1"/>
    <col min="8181" max="8181" width="7.85546875" customWidth="1"/>
    <col min="8182" max="8182" width="6.5703125" customWidth="1"/>
    <col min="8183" max="8183" width="59.85546875" customWidth="1"/>
    <col min="8184" max="8184" width="12.28515625" customWidth="1"/>
    <col min="8185" max="8185" width="10.85546875" customWidth="1"/>
    <col min="8186" max="8186" width="12" customWidth="1"/>
    <col min="8187" max="8187" width="10.140625" customWidth="1"/>
    <col min="8435" max="8435" width="6.85546875" customWidth="1"/>
    <col min="8436" max="8436" width="6.7109375" customWidth="1"/>
    <col min="8437" max="8437" width="7.85546875" customWidth="1"/>
    <col min="8438" max="8438" width="6.5703125" customWidth="1"/>
    <col min="8439" max="8439" width="59.85546875" customWidth="1"/>
    <col min="8440" max="8440" width="12.28515625" customWidth="1"/>
    <col min="8441" max="8441" width="10.85546875" customWidth="1"/>
    <col min="8442" max="8442" width="12" customWidth="1"/>
    <col min="8443" max="8443" width="10.140625" customWidth="1"/>
    <col min="8691" max="8691" width="6.85546875" customWidth="1"/>
    <col min="8692" max="8692" width="6.7109375" customWidth="1"/>
    <col min="8693" max="8693" width="7.85546875" customWidth="1"/>
    <col min="8694" max="8694" width="6.5703125" customWidth="1"/>
    <col min="8695" max="8695" width="59.85546875" customWidth="1"/>
    <col min="8696" max="8696" width="12.28515625" customWidth="1"/>
    <col min="8697" max="8697" width="10.85546875" customWidth="1"/>
    <col min="8698" max="8698" width="12" customWidth="1"/>
    <col min="8699" max="8699" width="10.140625" customWidth="1"/>
    <col min="8947" max="8947" width="6.85546875" customWidth="1"/>
    <col min="8948" max="8948" width="6.7109375" customWidth="1"/>
    <col min="8949" max="8949" width="7.85546875" customWidth="1"/>
    <col min="8950" max="8950" width="6.5703125" customWidth="1"/>
    <col min="8951" max="8951" width="59.85546875" customWidth="1"/>
    <col min="8952" max="8952" width="12.28515625" customWidth="1"/>
    <col min="8953" max="8953" width="10.85546875" customWidth="1"/>
    <col min="8954" max="8954" width="12" customWidth="1"/>
    <col min="8955" max="8955" width="10.140625" customWidth="1"/>
    <col min="9203" max="9203" width="6.85546875" customWidth="1"/>
    <col min="9204" max="9204" width="6.7109375" customWidth="1"/>
    <col min="9205" max="9205" width="7.85546875" customWidth="1"/>
    <col min="9206" max="9206" width="6.5703125" customWidth="1"/>
    <col min="9207" max="9207" width="59.85546875" customWidth="1"/>
    <col min="9208" max="9208" width="12.28515625" customWidth="1"/>
    <col min="9209" max="9209" width="10.85546875" customWidth="1"/>
    <col min="9210" max="9210" width="12" customWidth="1"/>
    <col min="9211" max="9211" width="10.140625" customWidth="1"/>
    <col min="9459" max="9459" width="6.85546875" customWidth="1"/>
    <col min="9460" max="9460" width="6.7109375" customWidth="1"/>
    <col min="9461" max="9461" width="7.85546875" customWidth="1"/>
    <col min="9462" max="9462" width="6.5703125" customWidth="1"/>
    <col min="9463" max="9463" width="59.85546875" customWidth="1"/>
    <col min="9464" max="9464" width="12.28515625" customWidth="1"/>
    <col min="9465" max="9465" width="10.85546875" customWidth="1"/>
    <col min="9466" max="9466" width="12" customWidth="1"/>
    <col min="9467" max="9467" width="10.140625" customWidth="1"/>
    <col min="9715" max="9715" width="6.85546875" customWidth="1"/>
    <col min="9716" max="9716" width="6.7109375" customWidth="1"/>
    <col min="9717" max="9717" width="7.85546875" customWidth="1"/>
    <col min="9718" max="9718" width="6.5703125" customWidth="1"/>
    <col min="9719" max="9719" width="59.85546875" customWidth="1"/>
    <col min="9720" max="9720" width="12.28515625" customWidth="1"/>
    <col min="9721" max="9721" width="10.85546875" customWidth="1"/>
    <col min="9722" max="9722" width="12" customWidth="1"/>
    <col min="9723" max="9723" width="10.140625" customWidth="1"/>
    <col min="9971" max="9971" width="6.85546875" customWidth="1"/>
    <col min="9972" max="9972" width="6.7109375" customWidth="1"/>
    <col min="9973" max="9973" width="7.85546875" customWidth="1"/>
    <col min="9974" max="9974" width="6.5703125" customWidth="1"/>
    <col min="9975" max="9975" width="59.85546875" customWidth="1"/>
    <col min="9976" max="9976" width="12.28515625" customWidth="1"/>
    <col min="9977" max="9977" width="10.85546875" customWidth="1"/>
    <col min="9978" max="9978" width="12" customWidth="1"/>
    <col min="9979" max="9979" width="10.140625" customWidth="1"/>
    <col min="10227" max="10227" width="6.85546875" customWidth="1"/>
    <col min="10228" max="10228" width="6.7109375" customWidth="1"/>
    <col min="10229" max="10229" width="7.85546875" customWidth="1"/>
    <col min="10230" max="10230" width="6.5703125" customWidth="1"/>
    <col min="10231" max="10231" width="59.85546875" customWidth="1"/>
    <col min="10232" max="10232" width="12.28515625" customWidth="1"/>
    <col min="10233" max="10233" width="10.85546875" customWidth="1"/>
    <col min="10234" max="10234" width="12" customWidth="1"/>
    <col min="10235" max="10235" width="10.140625" customWidth="1"/>
    <col min="10483" max="10483" width="6.85546875" customWidth="1"/>
    <col min="10484" max="10484" width="6.7109375" customWidth="1"/>
    <col min="10485" max="10485" width="7.85546875" customWidth="1"/>
    <col min="10486" max="10486" width="6.5703125" customWidth="1"/>
    <col min="10487" max="10487" width="59.85546875" customWidth="1"/>
    <col min="10488" max="10488" width="12.28515625" customWidth="1"/>
    <col min="10489" max="10489" width="10.85546875" customWidth="1"/>
    <col min="10490" max="10490" width="12" customWidth="1"/>
    <col min="10491" max="10491" width="10.140625" customWidth="1"/>
    <col min="10739" max="10739" width="6.85546875" customWidth="1"/>
    <col min="10740" max="10740" width="6.7109375" customWidth="1"/>
    <col min="10741" max="10741" width="7.85546875" customWidth="1"/>
    <col min="10742" max="10742" width="6.5703125" customWidth="1"/>
    <col min="10743" max="10743" width="59.85546875" customWidth="1"/>
    <col min="10744" max="10744" width="12.28515625" customWidth="1"/>
    <col min="10745" max="10745" width="10.85546875" customWidth="1"/>
    <col min="10746" max="10746" width="12" customWidth="1"/>
    <col min="10747" max="10747" width="10.140625" customWidth="1"/>
    <col min="10995" max="10995" width="6.85546875" customWidth="1"/>
    <col min="10996" max="10996" width="6.7109375" customWidth="1"/>
    <col min="10997" max="10997" width="7.85546875" customWidth="1"/>
    <col min="10998" max="10998" width="6.5703125" customWidth="1"/>
    <col min="10999" max="10999" width="59.85546875" customWidth="1"/>
    <col min="11000" max="11000" width="12.28515625" customWidth="1"/>
    <col min="11001" max="11001" width="10.85546875" customWidth="1"/>
    <col min="11002" max="11002" width="12" customWidth="1"/>
    <col min="11003" max="11003" width="10.140625" customWidth="1"/>
    <col min="11251" max="11251" width="6.85546875" customWidth="1"/>
    <col min="11252" max="11252" width="6.7109375" customWidth="1"/>
    <col min="11253" max="11253" width="7.85546875" customWidth="1"/>
    <col min="11254" max="11254" width="6.5703125" customWidth="1"/>
    <col min="11255" max="11255" width="59.85546875" customWidth="1"/>
    <col min="11256" max="11256" width="12.28515625" customWidth="1"/>
    <col min="11257" max="11257" width="10.85546875" customWidth="1"/>
    <col min="11258" max="11258" width="12" customWidth="1"/>
    <col min="11259" max="11259" width="10.140625" customWidth="1"/>
    <col min="11507" max="11507" width="6.85546875" customWidth="1"/>
    <col min="11508" max="11508" width="6.7109375" customWidth="1"/>
    <col min="11509" max="11509" width="7.85546875" customWidth="1"/>
    <col min="11510" max="11510" width="6.5703125" customWidth="1"/>
    <col min="11511" max="11511" width="59.85546875" customWidth="1"/>
    <col min="11512" max="11512" width="12.28515625" customWidth="1"/>
    <col min="11513" max="11513" width="10.85546875" customWidth="1"/>
    <col min="11514" max="11514" width="12" customWidth="1"/>
    <col min="11515" max="11515" width="10.140625" customWidth="1"/>
    <col min="11763" max="11763" width="6.85546875" customWidth="1"/>
    <col min="11764" max="11764" width="6.7109375" customWidth="1"/>
    <col min="11765" max="11765" width="7.85546875" customWidth="1"/>
    <col min="11766" max="11766" width="6.5703125" customWidth="1"/>
    <col min="11767" max="11767" width="59.85546875" customWidth="1"/>
    <col min="11768" max="11768" width="12.28515625" customWidth="1"/>
    <col min="11769" max="11769" width="10.85546875" customWidth="1"/>
    <col min="11770" max="11770" width="12" customWidth="1"/>
    <col min="11771" max="11771" width="10.140625" customWidth="1"/>
    <col min="12019" max="12019" width="6.85546875" customWidth="1"/>
    <col min="12020" max="12020" width="6.7109375" customWidth="1"/>
    <col min="12021" max="12021" width="7.85546875" customWidth="1"/>
    <col min="12022" max="12022" width="6.5703125" customWidth="1"/>
    <col min="12023" max="12023" width="59.85546875" customWidth="1"/>
    <col min="12024" max="12024" width="12.28515625" customWidth="1"/>
    <col min="12025" max="12025" width="10.85546875" customWidth="1"/>
    <col min="12026" max="12026" width="12" customWidth="1"/>
    <col min="12027" max="12027" width="10.140625" customWidth="1"/>
    <col min="12275" max="12275" width="6.85546875" customWidth="1"/>
    <col min="12276" max="12276" width="6.7109375" customWidth="1"/>
    <col min="12277" max="12277" width="7.85546875" customWidth="1"/>
    <col min="12278" max="12278" width="6.5703125" customWidth="1"/>
    <col min="12279" max="12279" width="59.85546875" customWidth="1"/>
    <col min="12280" max="12280" width="12.28515625" customWidth="1"/>
    <col min="12281" max="12281" width="10.85546875" customWidth="1"/>
    <col min="12282" max="12282" width="12" customWidth="1"/>
    <col min="12283" max="12283" width="10.140625" customWidth="1"/>
    <col min="12531" max="12531" width="6.85546875" customWidth="1"/>
    <col min="12532" max="12532" width="6.7109375" customWidth="1"/>
    <col min="12533" max="12533" width="7.85546875" customWidth="1"/>
    <col min="12534" max="12534" width="6.5703125" customWidth="1"/>
    <col min="12535" max="12535" width="59.85546875" customWidth="1"/>
    <col min="12536" max="12536" width="12.28515625" customWidth="1"/>
    <col min="12537" max="12537" width="10.85546875" customWidth="1"/>
    <col min="12538" max="12538" width="12" customWidth="1"/>
    <col min="12539" max="12539" width="10.140625" customWidth="1"/>
    <col min="12787" max="12787" width="6.85546875" customWidth="1"/>
    <col min="12788" max="12788" width="6.7109375" customWidth="1"/>
    <col min="12789" max="12789" width="7.85546875" customWidth="1"/>
    <col min="12790" max="12790" width="6.5703125" customWidth="1"/>
    <col min="12791" max="12791" width="59.85546875" customWidth="1"/>
    <col min="12792" max="12792" width="12.28515625" customWidth="1"/>
    <col min="12793" max="12793" width="10.85546875" customWidth="1"/>
    <col min="12794" max="12794" width="12" customWidth="1"/>
    <col min="12795" max="12795" width="10.140625" customWidth="1"/>
    <col min="13043" max="13043" width="6.85546875" customWidth="1"/>
    <col min="13044" max="13044" width="6.7109375" customWidth="1"/>
    <col min="13045" max="13045" width="7.85546875" customWidth="1"/>
    <col min="13046" max="13046" width="6.5703125" customWidth="1"/>
    <col min="13047" max="13047" width="59.85546875" customWidth="1"/>
    <col min="13048" max="13048" width="12.28515625" customWidth="1"/>
    <col min="13049" max="13049" width="10.85546875" customWidth="1"/>
    <col min="13050" max="13050" width="12" customWidth="1"/>
    <col min="13051" max="13051" width="10.140625" customWidth="1"/>
    <col min="13299" max="13299" width="6.85546875" customWidth="1"/>
    <col min="13300" max="13300" width="6.7109375" customWidth="1"/>
    <col min="13301" max="13301" width="7.85546875" customWidth="1"/>
    <col min="13302" max="13302" width="6.5703125" customWidth="1"/>
    <col min="13303" max="13303" width="59.85546875" customWidth="1"/>
    <col min="13304" max="13304" width="12.28515625" customWidth="1"/>
    <col min="13305" max="13305" width="10.85546875" customWidth="1"/>
    <col min="13306" max="13306" width="12" customWidth="1"/>
    <col min="13307" max="13307" width="10.140625" customWidth="1"/>
    <col min="13555" max="13555" width="6.85546875" customWidth="1"/>
    <col min="13556" max="13556" width="6.7109375" customWidth="1"/>
    <col min="13557" max="13557" width="7.85546875" customWidth="1"/>
    <col min="13558" max="13558" width="6.5703125" customWidth="1"/>
    <col min="13559" max="13559" width="59.85546875" customWidth="1"/>
    <col min="13560" max="13560" width="12.28515625" customWidth="1"/>
    <col min="13561" max="13561" width="10.85546875" customWidth="1"/>
    <col min="13562" max="13562" width="12" customWidth="1"/>
    <col min="13563" max="13563" width="10.140625" customWidth="1"/>
    <col min="13811" max="13811" width="6.85546875" customWidth="1"/>
    <col min="13812" max="13812" width="6.7109375" customWidth="1"/>
    <col min="13813" max="13813" width="7.85546875" customWidth="1"/>
    <col min="13814" max="13814" width="6.5703125" customWidth="1"/>
    <col min="13815" max="13815" width="59.85546875" customWidth="1"/>
    <col min="13816" max="13816" width="12.28515625" customWidth="1"/>
    <col min="13817" max="13817" width="10.85546875" customWidth="1"/>
    <col min="13818" max="13818" width="12" customWidth="1"/>
    <col min="13819" max="13819" width="10.140625" customWidth="1"/>
    <col min="14067" max="14067" width="6.85546875" customWidth="1"/>
    <col min="14068" max="14068" width="6.7109375" customWidth="1"/>
    <col min="14069" max="14069" width="7.85546875" customWidth="1"/>
    <col min="14070" max="14070" width="6.5703125" customWidth="1"/>
    <col min="14071" max="14071" width="59.85546875" customWidth="1"/>
    <col min="14072" max="14072" width="12.28515625" customWidth="1"/>
    <col min="14073" max="14073" width="10.85546875" customWidth="1"/>
    <col min="14074" max="14074" width="12" customWidth="1"/>
    <col min="14075" max="14075" width="10.140625" customWidth="1"/>
    <col min="14323" max="14323" width="6.85546875" customWidth="1"/>
    <col min="14324" max="14324" width="6.7109375" customWidth="1"/>
    <col min="14325" max="14325" width="7.85546875" customWidth="1"/>
    <col min="14326" max="14326" width="6.5703125" customWidth="1"/>
    <col min="14327" max="14327" width="59.85546875" customWidth="1"/>
    <col min="14328" max="14328" width="12.28515625" customWidth="1"/>
    <col min="14329" max="14329" width="10.85546875" customWidth="1"/>
    <col min="14330" max="14330" width="12" customWidth="1"/>
    <col min="14331" max="14331" width="10.140625" customWidth="1"/>
    <col min="14579" max="14579" width="6.85546875" customWidth="1"/>
    <col min="14580" max="14580" width="6.7109375" customWidth="1"/>
    <col min="14581" max="14581" width="7.85546875" customWidth="1"/>
    <col min="14582" max="14582" width="6.5703125" customWidth="1"/>
    <col min="14583" max="14583" width="59.85546875" customWidth="1"/>
    <col min="14584" max="14584" width="12.28515625" customWidth="1"/>
    <col min="14585" max="14585" width="10.85546875" customWidth="1"/>
    <col min="14586" max="14586" width="12" customWidth="1"/>
    <col min="14587" max="14587" width="10.140625" customWidth="1"/>
    <col min="14835" max="14835" width="6.85546875" customWidth="1"/>
    <col min="14836" max="14836" width="6.7109375" customWidth="1"/>
    <col min="14837" max="14837" width="7.85546875" customWidth="1"/>
    <col min="14838" max="14838" width="6.5703125" customWidth="1"/>
    <col min="14839" max="14839" width="59.85546875" customWidth="1"/>
    <col min="14840" max="14840" width="12.28515625" customWidth="1"/>
    <col min="14841" max="14841" width="10.85546875" customWidth="1"/>
    <col min="14842" max="14842" width="12" customWidth="1"/>
    <col min="14843" max="14843" width="10.140625" customWidth="1"/>
    <col min="15091" max="15091" width="6.85546875" customWidth="1"/>
    <col min="15092" max="15092" width="6.7109375" customWidth="1"/>
    <col min="15093" max="15093" width="7.85546875" customWidth="1"/>
    <col min="15094" max="15094" width="6.5703125" customWidth="1"/>
    <col min="15095" max="15095" width="59.85546875" customWidth="1"/>
    <col min="15096" max="15096" width="12.28515625" customWidth="1"/>
    <col min="15097" max="15097" width="10.85546875" customWidth="1"/>
    <col min="15098" max="15098" width="12" customWidth="1"/>
    <col min="15099" max="15099" width="10.140625" customWidth="1"/>
    <col min="15347" max="15347" width="6.85546875" customWidth="1"/>
    <col min="15348" max="15348" width="6.7109375" customWidth="1"/>
    <col min="15349" max="15349" width="7.85546875" customWidth="1"/>
    <col min="15350" max="15350" width="6.5703125" customWidth="1"/>
    <col min="15351" max="15351" width="59.85546875" customWidth="1"/>
    <col min="15352" max="15352" width="12.28515625" customWidth="1"/>
    <col min="15353" max="15353" width="10.85546875" customWidth="1"/>
    <col min="15354" max="15354" width="12" customWidth="1"/>
    <col min="15355" max="15355" width="10.140625" customWidth="1"/>
    <col min="15603" max="15603" width="6.85546875" customWidth="1"/>
    <col min="15604" max="15604" width="6.7109375" customWidth="1"/>
    <col min="15605" max="15605" width="7.85546875" customWidth="1"/>
    <col min="15606" max="15606" width="6.5703125" customWidth="1"/>
    <col min="15607" max="15607" width="59.85546875" customWidth="1"/>
    <col min="15608" max="15608" width="12.28515625" customWidth="1"/>
    <col min="15609" max="15609" width="10.85546875" customWidth="1"/>
    <col min="15610" max="15610" width="12" customWidth="1"/>
    <col min="15611" max="15611" width="10.140625" customWidth="1"/>
    <col min="15859" max="15859" width="6.85546875" customWidth="1"/>
    <col min="15860" max="15860" width="6.7109375" customWidth="1"/>
    <col min="15861" max="15861" width="7.85546875" customWidth="1"/>
    <col min="15862" max="15862" width="6.5703125" customWidth="1"/>
    <col min="15863" max="15863" width="59.85546875" customWidth="1"/>
    <col min="15864" max="15864" width="12.28515625" customWidth="1"/>
    <col min="15865" max="15865" width="10.85546875" customWidth="1"/>
    <col min="15866" max="15866" width="12" customWidth="1"/>
    <col min="15867" max="15867" width="10.140625" customWidth="1"/>
    <col min="16115" max="16115" width="6.85546875" customWidth="1"/>
    <col min="16116" max="16116" width="6.7109375" customWidth="1"/>
    <col min="16117" max="16117" width="7.85546875" customWidth="1"/>
    <col min="16118" max="16118" width="6.5703125" customWidth="1"/>
    <col min="16119" max="16119" width="59.85546875" customWidth="1"/>
    <col min="16120" max="16120" width="12.28515625" customWidth="1"/>
    <col min="16121" max="16121" width="10.85546875" customWidth="1"/>
    <col min="16122" max="16122" width="12" customWidth="1"/>
    <col min="16123" max="16123" width="10.140625" customWidth="1"/>
  </cols>
  <sheetData>
    <row r="2" spans="1:8" s="5" customFormat="1" ht="12.75">
      <c r="A2" s="1" t="s">
        <v>0</v>
      </c>
      <c r="B2" s="2"/>
      <c r="C2" s="2"/>
      <c r="D2" s="3"/>
      <c r="E2" s="4" t="s">
        <v>1</v>
      </c>
      <c r="F2" s="71"/>
      <c r="G2" s="71"/>
      <c r="H2" s="71"/>
    </row>
    <row r="3" spans="1:8" s="5" customFormat="1" ht="24">
      <c r="A3" s="6" t="s">
        <v>2</v>
      </c>
      <c r="B3" s="6" t="s">
        <v>3</v>
      </c>
      <c r="C3" s="6" t="s">
        <v>4</v>
      </c>
      <c r="D3" s="7" t="s">
        <v>5</v>
      </c>
      <c r="E3" s="8"/>
      <c r="F3" s="72" t="s">
        <v>419</v>
      </c>
      <c r="G3" s="72" t="s">
        <v>421</v>
      </c>
      <c r="H3" s="72" t="s">
        <v>420</v>
      </c>
    </row>
    <row r="4" spans="1:8" s="5" customFormat="1" ht="12.75">
      <c r="A4" s="9" t="s">
        <v>6</v>
      </c>
      <c r="B4" s="9" t="s">
        <v>6</v>
      </c>
      <c r="C4" s="9"/>
      <c r="D4" s="7" t="s">
        <v>7</v>
      </c>
      <c r="E4" s="10"/>
      <c r="F4" s="73"/>
      <c r="G4" s="73"/>
      <c r="H4" s="73"/>
    </row>
    <row r="5" spans="1:8" s="13" customFormat="1" ht="12.75">
      <c r="A5" s="44">
        <v>1</v>
      </c>
      <c r="B5" s="44">
        <v>2</v>
      </c>
      <c r="C5" s="44">
        <v>3</v>
      </c>
      <c r="D5" s="44">
        <v>4</v>
      </c>
      <c r="E5" s="45">
        <v>5</v>
      </c>
      <c r="F5" s="12">
        <v>6</v>
      </c>
      <c r="G5" s="12">
        <v>7</v>
      </c>
      <c r="H5" s="12">
        <v>8</v>
      </c>
    </row>
    <row r="6" spans="1:8" s="17" customFormat="1" ht="12.75">
      <c r="A6" s="11"/>
      <c r="B6" s="14"/>
      <c r="C6" s="14"/>
      <c r="D6" s="15"/>
      <c r="E6" s="16" t="s">
        <v>8</v>
      </c>
      <c r="F6" s="74"/>
      <c r="G6" s="74"/>
      <c r="H6" s="74"/>
    </row>
    <row r="7" spans="1:8" s="21" customFormat="1" ht="13.5">
      <c r="A7" s="18">
        <v>710000</v>
      </c>
      <c r="B7" s="18"/>
      <c r="C7" s="18"/>
      <c r="D7" s="19">
        <v>1</v>
      </c>
      <c r="E7" s="20" t="s">
        <v>9</v>
      </c>
      <c r="F7" s="75">
        <f t="shared" ref="F7:G7" si="0">SUM(F8+F18+F26)</f>
        <v>7390300</v>
      </c>
      <c r="G7" s="75">
        <f t="shared" si="0"/>
        <v>6924193.5999999996</v>
      </c>
      <c r="H7" s="75">
        <f>SUM(G7/(F7/100))</f>
        <v>93.692997577906169</v>
      </c>
    </row>
    <row r="8" spans="1:8" s="25" customFormat="1" ht="13.5">
      <c r="A8" s="22">
        <v>714100</v>
      </c>
      <c r="B8" s="22"/>
      <c r="C8" s="22"/>
      <c r="D8" s="23" t="s">
        <v>10</v>
      </c>
      <c r="E8" s="24" t="s">
        <v>11</v>
      </c>
      <c r="F8" s="76">
        <f t="shared" ref="F8:G8" si="1">SUM(F9+F13+F15)</f>
        <v>1493300</v>
      </c>
      <c r="G8" s="76">
        <f t="shared" si="1"/>
        <v>1225923.03</v>
      </c>
      <c r="H8" s="75">
        <f t="shared" ref="H8:H71" si="2">SUM(G8/(F8/100))</f>
        <v>82.094892519922325</v>
      </c>
    </row>
    <row r="9" spans="1:8" s="25" customFormat="1" ht="13.5">
      <c r="A9" s="22"/>
      <c r="B9" s="22">
        <v>714110</v>
      </c>
      <c r="C9" s="22"/>
      <c r="D9" s="23" t="s">
        <v>12</v>
      </c>
      <c r="E9" s="24" t="s">
        <v>13</v>
      </c>
      <c r="F9" s="77">
        <f t="shared" ref="F9:G9" si="3">SUM(F10+F11+F12)</f>
        <v>275000</v>
      </c>
      <c r="G9" s="77">
        <f t="shared" si="3"/>
        <v>270628.52</v>
      </c>
      <c r="H9" s="75">
        <f t="shared" si="2"/>
        <v>98.410370909090915</v>
      </c>
    </row>
    <row r="10" spans="1:8" s="29" customFormat="1" ht="13.5">
      <c r="A10" s="26"/>
      <c r="B10" s="26"/>
      <c r="C10" s="26">
        <v>714111</v>
      </c>
      <c r="D10" s="27" t="s">
        <v>14</v>
      </c>
      <c r="E10" s="28" t="s">
        <v>15</v>
      </c>
      <c r="F10" s="78">
        <v>30000</v>
      </c>
      <c r="G10" s="78">
        <v>23960.74</v>
      </c>
      <c r="H10" s="75">
        <f t="shared" si="2"/>
        <v>79.869133333333338</v>
      </c>
    </row>
    <row r="11" spans="1:8" s="29" customFormat="1" ht="13.5">
      <c r="A11" s="26"/>
      <c r="B11" s="26"/>
      <c r="C11" s="26">
        <v>714112</v>
      </c>
      <c r="D11" s="27" t="s">
        <v>16</v>
      </c>
      <c r="E11" s="28" t="s">
        <v>17</v>
      </c>
      <c r="F11" s="78">
        <v>35000</v>
      </c>
      <c r="G11" s="78">
        <v>26221.79</v>
      </c>
      <c r="H11" s="75">
        <f t="shared" si="2"/>
        <v>74.919399999999996</v>
      </c>
    </row>
    <row r="12" spans="1:8" s="29" customFormat="1" ht="13.5">
      <c r="A12" s="26"/>
      <c r="B12" s="26"/>
      <c r="C12" s="26">
        <v>714113</v>
      </c>
      <c r="D12" s="27" t="s">
        <v>18</v>
      </c>
      <c r="E12" s="28" t="s">
        <v>19</v>
      </c>
      <c r="F12" s="78">
        <v>210000</v>
      </c>
      <c r="G12" s="78">
        <v>220445.99</v>
      </c>
      <c r="H12" s="75">
        <f t="shared" si="2"/>
        <v>104.97428095238095</v>
      </c>
    </row>
    <row r="13" spans="1:8" s="25" customFormat="1" ht="13.5">
      <c r="A13" s="22"/>
      <c r="B13" s="22">
        <v>714120</v>
      </c>
      <c r="C13" s="22"/>
      <c r="D13" s="23" t="s">
        <v>20</v>
      </c>
      <c r="E13" s="24" t="s">
        <v>21</v>
      </c>
      <c r="F13" s="76">
        <f t="shared" ref="F13:G13" si="4">SUM(F14)</f>
        <v>30000</v>
      </c>
      <c r="G13" s="76">
        <f t="shared" si="4"/>
        <v>18039.45</v>
      </c>
      <c r="H13" s="75">
        <f t="shared" si="2"/>
        <v>60.131500000000003</v>
      </c>
    </row>
    <row r="14" spans="1:8" s="29" customFormat="1" ht="13.5">
      <c r="A14" s="26"/>
      <c r="B14" s="26"/>
      <c r="C14" s="26">
        <v>714121</v>
      </c>
      <c r="D14" s="27" t="s">
        <v>22</v>
      </c>
      <c r="E14" s="28" t="s">
        <v>21</v>
      </c>
      <c r="F14" s="78">
        <v>30000</v>
      </c>
      <c r="G14" s="78">
        <v>18039.45</v>
      </c>
      <c r="H14" s="75">
        <f t="shared" si="2"/>
        <v>60.131500000000003</v>
      </c>
    </row>
    <row r="15" spans="1:8" s="25" customFormat="1" ht="13.5">
      <c r="A15" s="22"/>
      <c r="B15" s="22">
        <v>714130</v>
      </c>
      <c r="C15" s="22"/>
      <c r="D15" s="23" t="s">
        <v>23</v>
      </c>
      <c r="E15" s="24" t="s">
        <v>24</v>
      </c>
      <c r="F15" s="76">
        <f t="shared" ref="F15:G15" si="5">SUM(F16+F17)</f>
        <v>1188300</v>
      </c>
      <c r="G15" s="76">
        <f t="shared" si="5"/>
        <v>937255.06</v>
      </c>
      <c r="H15" s="75">
        <f t="shared" si="2"/>
        <v>78.873605991752925</v>
      </c>
    </row>
    <row r="16" spans="1:8" s="29" customFormat="1" ht="13.5">
      <c r="A16" s="26"/>
      <c r="B16" s="26"/>
      <c r="C16" s="26">
        <v>714131</v>
      </c>
      <c r="D16" s="27" t="s">
        <v>25</v>
      </c>
      <c r="E16" s="28" t="s">
        <v>26</v>
      </c>
      <c r="F16" s="78">
        <v>438300</v>
      </c>
      <c r="G16" s="78">
        <v>368243.28</v>
      </c>
      <c r="H16" s="75">
        <f t="shared" si="2"/>
        <v>84.016262833675569</v>
      </c>
    </row>
    <row r="17" spans="1:8" s="29" customFormat="1" ht="13.5">
      <c r="A17" s="26"/>
      <c r="B17" s="26"/>
      <c r="C17" s="26">
        <v>714132</v>
      </c>
      <c r="D17" s="27" t="s">
        <v>27</v>
      </c>
      <c r="E17" s="28" t="s">
        <v>28</v>
      </c>
      <c r="F17" s="78">
        <v>750000</v>
      </c>
      <c r="G17" s="78">
        <v>569011.78</v>
      </c>
      <c r="H17" s="75">
        <f t="shared" si="2"/>
        <v>75.86823733333334</v>
      </c>
    </row>
    <row r="18" spans="1:8" s="25" customFormat="1" ht="13.5">
      <c r="A18" s="22">
        <v>716100</v>
      </c>
      <c r="B18" s="22"/>
      <c r="C18" s="22"/>
      <c r="D18" s="23" t="s">
        <v>29</v>
      </c>
      <c r="E18" s="24" t="s">
        <v>30</v>
      </c>
      <c r="F18" s="76">
        <f t="shared" ref="F18:G18" si="6">SUM(F19)</f>
        <v>1697000</v>
      </c>
      <c r="G18" s="76">
        <f t="shared" si="6"/>
        <v>1760627.9000000001</v>
      </c>
      <c r="H18" s="75">
        <f t="shared" si="2"/>
        <v>103.74943429581616</v>
      </c>
    </row>
    <row r="19" spans="1:8" s="25" customFormat="1" ht="13.5">
      <c r="A19" s="22"/>
      <c r="B19" s="22">
        <v>716110</v>
      </c>
      <c r="C19" s="22"/>
      <c r="D19" s="23" t="s">
        <v>31</v>
      </c>
      <c r="E19" s="24" t="s">
        <v>32</v>
      </c>
      <c r="F19" s="76">
        <f t="shared" ref="F19:G19" si="7">SUM(F20:F25)</f>
        <v>1697000</v>
      </c>
      <c r="G19" s="76">
        <f t="shared" si="7"/>
        <v>1760627.9000000001</v>
      </c>
      <c r="H19" s="75">
        <f t="shared" si="2"/>
        <v>103.74943429581616</v>
      </c>
    </row>
    <row r="20" spans="1:8" s="29" customFormat="1" ht="13.5">
      <c r="A20" s="26"/>
      <c r="B20" s="26"/>
      <c r="C20" s="26">
        <v>716111</v>
      </c>
      <c r="D20" s="27" t="s">
        <v>33</v>
      </c>
      <c r="E20" s="28" t="s">
        <v>34</v>
      </c>
      <c r="F20" s="78">
        <v>1200000</v>
      </c>
      <c r="G20" s="78">
        <v>1297427.28</v>
      </c>
      <c r="H20" s="75">
        <f t="shared" si="2"/>
        <v>108.11894000000001</v>
      </c>
    </row>
    <row r="21" spans="1:8" s="29" customFormat="1" ht="13.5">
      <c r="A21" s="26"/>
      <c r="B21" s="26"/>
      <c r="C21" s="26">
        <v>716112</v>
      </c>
      <c r="D21" s="27" t="s">
        <v>35</v>
      </c>
      <c r="E21" s="28" t="s">
        <v>36</v>
      </c>
      <c r="F21" s="78">
        <v>150000</v>
      </c>
      <c r="G21" s="78">
        <v>145173.19</v>
      </c>
      <c r="H21" s="75">
        <f t="shared" si="2"/>
        <v>96.78212666666667</v>
      </c>
    </row>
    <row r="22" spans="1:8" s="29" customFormat="1" ht="13.5">
      <c r="A22" s="26"/>
      <c r="B22" s="26"/>
      <c r="C22" s="26">
        <v>716113</v>
      </c>
      <c r="D22" s="27" t="s">
        <v>37</v>
      </c>
      <c r="E22" s="28" t="s">
        <v>38</v>
      </c>
      <c r="F22" s="78">
        <v>25000</v>
      </c>
      <c r="G22" s="78">
        <v>19648.3</v>
      </c>
      <c r="H22" s="75">
        <f t="shared" si="2"/>
        <v>78.593199999999996</v>
      </c>
    </row>
    <row r="23" spans="1:8" s="29" customFormat="1" ht="13.5">
      <c r="A23" s="26"/>
      <c r="B23" s="26"/>
      <c r="C23" s="26">
        <v>716115</v>
      </c>
      <c r="D23" s="27" t="s">
        <v>39</v>
      </c>
      <c r="E23" s="28" t="s">
        <v>40</v>
      </c>
      <c r="F23" s="78">
        <v>82000</v>
      </c>
      <c r="G23" s="78">
        <v>88281.71</v>
      </c>
      <c r="H23" s="75">
        <f t="shared" si="2"/>
        <v>107.66062195121953</v>
      </c>
    </row>
    <row r="24" spans="1:8" s="29" customFormat="1" ht="13.5">
      <c r="A24" s="26"/>
      <c r="B24" s="26"/>
      <c r="C24" s="26">
        <v>716116</v>
      </c>
      <c r="D24" s="27" t="s">
        <v>41</v>
      </c>
      <c r="E24" s="28" t="s">
        <v>42</v>
      </c>
      <c r="F24" s="78">
        <v>120000</v>
      </c>
      <c r="G24" s="78">
        <v>105672.59</v>
      </c>
      <c r="H24" s="75">
        <f t="shared" si="2"/>
        <v>88.060491666666664</v>
      </c>
    </row>
    <row r="25" spans="1:8" s="29" customFormat="1" ht="13.5">
      <c r="A25" s="26"/>
      <c r="B25" s="26"/>
      <c r="C25" s="26">
        <v>716117</v>
      </c>
      <c r="D25" s="27" t="s">
        <v>43</v>
      </c>
      <c r="E25" s="28" t="s">
        <v>44</v>
      </c>
      <c r="F25" s="78">
        <v>120000</v>
      </c>
      <c r="G25" s="78">
        <v>104424.83</v>
      </c>
      <c r="H25" s="75">
        <f t="shared" si="2"/>
        <v>87.020691666666664</v>
      </c>
    </row>
    <row r="26" spans="1:8" s="25" customFormat="1" ht="13.5">
      <c r="A26" s="22">
        <v>717100</v>
      </c>
      <c r="B26" s="22"/>
      <c r="C26" s="22"/>
      <c r="D26" s="23" t="s">
        <v>45</v>
      </c>
      <c r="E26" s="24" t="s">
        <v>46</v>
      </c>
      <c r="F26" s="76">
        <f t="shared" ref="F26:G26" si="8">SUM(F27+F29)</f>
        <v>4200000</v>
      </c>
      <c r="G26" s="76">
        <f t="shared" si="8"/>
        <v>3937642.67</v>
      </c>
      <c r="H26" s="75">
        <f t="shared" si="2"/>
        <v>93.7533969047619</v>
      </c>
    </row>
    <row r="27" spans="1:8" s="25" customFormat="1" ht="13.5">
      <c r="A27" s="22"/>
      <c r="B27" s="22">
        <v>717130</v>
      </c>
      <c r="C27" s="22"/>
      <c r="D27" s="23" t="s">
        <v>47</v>
      </c>
      <c r="E27" s="24" t="s">
        <v>48</v>
      </c>
      <c r="F27" s="76">
        <f t="shared" ref="F27:G27" si="9">SUM(F28)</f>
        <v>400000</v>
      </c>
      <c r="G27" s="76">
        <f t="shared" si="9"/>
        <v>372851.04</v>
      </c>
      <c r="H27" s="75">
        <f t="shared" si="2"/>
        <v>93.212759999999989</v>
      </c>
    </row>
    <row r="28" spans="1:8" s="29" customFormat="1" ht="13.5">
      <c r="A28" s="26"/>
      <c r="B28" s="26"/>
      <c r="C28" s="26">
        <v>717131</v>
      </c>
      <c r="D28" s="27" t="s">
        <v>49</v>
      </c>
      <c r="E28" s="28" t="s">
        <v>48</v>
      </c>
      <c r="F28" s="78">
        <v>400000</v>
      </c>
      <c r="G28" s="78">
        <v>372851.04</v>
      </c>
      <c r="H28" s="75">
        <f t="shared" si="2"/>
        <v>93.212759999999989</v>
      </c>
    </row>
    <row r="29" spans="1:8" s="25" customFormat="1" ht="13.5">
      <c r="A29" s="22"/>
      <c r="B29" s="22">
        <v>717140</v>
      </c>
      <c r="C29" s="22"/>
      <c r="D29" s="23" t="s">
        <v>50</v>
      </c>
      <c r="E29" s="24" t="s">
        <v>51</v>
      </c>
      <c r="F29" s="76">
        <f t="shared" ref="F29:G29" si="10">SUM(F30)</f>
        <v>3800000</v>
      </c>
      <c r="G29" s="76">
        <f t="shared" si="10"/>
        <v>3564791.63</v>
      </c>
      <c r="H29" s="75">
        <f t="shared" si="2"/>
        <v>93.810306052631574</v>
      </c>
    </row>
    <row r="30" spans="1:8" s="29" customFormat="1" ht="13.5">
      <c r="A30" s="26"/>
      <c r="B30" s="26"/>
      <c r="C30" s="26">
        <v>717141</v>
      </c>
      <c r="D30" s="27" t="s">
        <v>52</v>
      </c>
      <c r="E30" s="28" t="s">
        <v>51</v>
      </c>
      <c r="F30" s="78">
        <v>3800000</v>
      </c>
      <c r="G30" s="78">
        <v>3564791.63</v>
      </c>
      <c r="H30" s="75">
        <f t="shared" si="2"/>
        <v>93.810306052631574</v>
      </c>
    </row>
    <row r="31" spans="1:8" s="25" customFormat="1" ht="13.5">
      <c r="A31" s="22">
        <v>720000</v>
      </c>
      <c r="B31" s="22"/>
      <c r="C31" s="22"/>
      <c r="D31" s="23">
        <v>2</v>
      </c>
      <c r="E31" s="30" t="s">
        <v>53</v>
      </c>
      <c r="F31" s="76">
        <f t="shared" ref="F31:G31" si="11">SUM(F32+F42+F47+F50+F53+F67+F83+F87+F90)</f>
        <v>4281200</v>
      </c>
      <c r="G31" s="76">
        <f t="shared" si="11"/>
        <v>3577501.0900000008</v>
      </c>
      <c r="H31" s="75">
        <f t="shared" si="2"/>
        <v>83.563045174250234</v>
      </c>
    </row>
    <row r="32" spans="1:8" s="25" customFormat="1" ht="13.5">
      <c r="A32" s="22">
        <v>721100</v>
      </c>
      <c r="B32" s="22"/>
      <c r="C32" s="22"/>
      <c r="D32" s="23" t="s">
        <v>54</v>
      </c>
      <c r="E32" s="24" t="s">
        <v>55</v>
      </c>
      <c r="F32" s="76">
        <f t="shared" ref="F32:G32" si="12">SUM(F33+F35+F40)</f>
        <v>780000</v>
      </c>
      <c r="G32" s="76">
        <f t="shared" si="12"/>
        <v>843164.83000000007</v>
      </c>
      <c r="H32" s="75">
        <f t="shared" si="2"/>
        <v>108.09805512820513</v>
      </c>
    </row>
    <row r="33" spans="1:8" s="25" customFormat="1" ht="13.5">
      <c r="A33" s="22"/>
      <c r="B33" s="22">
        <v>721110</v>
      </c>
      <c r="C33" s="22"/>
      <c r="D33" s="23" t="s">
        <v>56</v>
      </c>
      <c r="E33" s="24" t="s">
        <v>57</v>
      </c>
      <c r="F33" s="76">
        <f t="shared" ref="F33:G33" si="13">SUM(F34)</f>
        <v>10000</v>
      </c>
      <c r="G33" s="76">
        <f t="shared" si="13"/>
        <v>9961.56</v>
      </c>
      <c r="H33" s="75">
        <f t="shared" si="2"/>
        <v>99.615600000000001</v>
      </c>
    </row>
    <row r="34" spans="1:8" s="25" customFormat="1" ht="13.5">
      <c r="A34" s="22"/>
      <c r="B34" s="22"/>
      <c r="C34" s="26">
        <v>721112</v>
      </c>
      <c r="D34" s="27" t="s">
        <v>58</v>
      </c>
      <c r="E34" s="28" t="s">
        <v>59</v>
      </c>
      <c r="F34" s="78">
        <v>10000</v>
      </c>
      <c r="G34" s="78">
        <v>9961.56</v>
      </c>
      <c r="H34" s="75">
        <f t="shared" si="2"/>
        <v>99.615600000000001</v>
      </c>
    </row>
    <row r="35" spans="1:8" s="25" customFormat="1" ht="13.5">
      <c r="A35" s="22"/>
      <c r="B35" s="22">
        <v>721120</v>
      </c>
      <c r="C35" s="22"/>
      <c r="D35" s="23" t="s">
        <v>60</v>
      </c>
      <c r="E35" s="24" t="s">
        <v>61</v>
      </c>
      <c r="F35" s="76">
        <f t="shared" ref="F35:G35" si="14">SUM(F36+F37+F39+F38)</f>
        <v>470000</v>
      </c>
      <c r="G35" s="76">
        <f t="shared" si="14"/>
        <v>465203.27</v>
      </c>
      <c r="H35" s="75">
        <f t="shared" si="2"/>
        <v>98.979419148936174</v>
      </c>
    </row>
    <row r="36" spans="1:8" s="29" customFormat="1" ht="13.5">
      <c r="A36" s="26"/>
      <c r="B36" s="26"/>
      <c r="C36" s="26">
        <v>721121</v>
      </c>
      <c r="D36" s="27" t="s">
        <v>62</v>
      </c>
      <c r="E36" s="28" t="s">
        <v>63</v>
      </c>
      <c r="F36" s="78">
        <v>90000</v>
      </c>
      <c r="G36" s="78">
        <v>89556.5</v>
      </c>
      <c r="H36" s="75">
        <f t="shared" si="2"/>
        <v>99.507222222222225</v>
      </c>
    </row>
    <row r="37" spans="1:8" s="29" customFormat="1" ht="13.5">
      <c r="A37" s="26"/>
      <c r="B37" s="26"/>
      <c r="C37" s="26">
        <v>721122</v>
      </c>
      <c r="D37" s="27" t="s">
        <v>64</v>
      </c>
      <c r="E37" s="28" t="s">
        <v>65</v>
      </c>
      <c r="F37" s="78">
        <v>250000</v>
      </c>
      <c r="G37" s="78">
        <v>252098.67</v>
      </c>
      <c r="H37" s="75">
        <f t="shared" si="2"/>
        <v>100.83946800000001</v>
      </c>
    </row>
    <row r="38" spans="1:8" s="29" customFormat="1" ht="13.5">
      <c r="A38" s="26"/>
      <c r="B38" s="26"/>
      <c r="C38" s="26">
        <v>721124</v>
      </c>
      <c r="D38" s="27" t="s">
        <v>66</v>
      </c>
      <c r="E38" s="28" t="s">
        <v>67</v>
      </c>
      <c r="F38" s="78">
        <v>130000</v>
      </c>
      <c r="G38" s="78">
        <v>123548.1</v>
      </c>
      <c r="H38" s="75">
        <f t="shared" si="2"/>
        <v>95.037000000000006</v>
      </c>
    </row>
    <row r="39" spans="1:8" s="29" customFormat="1" ht="13.5" hidden="1">
      <c r="A39" s="26"/>
      <c r="B39" s="26"/>
      <c r="C39" s="26">
        <v>721124</v>
      </c>
      <c r="D39" s="27" t="s">
        <v>66</v>
      </c>
      <c r="E39" s="28" t="s">
        <v>68</v>
      </c>
      <c r="F39" s="78">
        <v>0</v>
      </c>
      <c r="G39" s="78">
        <v>0</v>
      </c>
      <c r="H39" s="75" t="e">
        <f t="shared" si="2"/>
        <v>#DIV/0!</v>
      </c>
    </row>
    <row r="40" spans="1:8" s="25" customFormat="1" ht="13.5">
      <c r="A40" s="22"/>
      <c r="B40" s="22">
        <v>721190</v>
      </c>
      <c r="C40" s="22"/>
      <c r="D40" s="23" t="s">
        <v>69</v>
      </c>
      <c r="E40" s="24" t="s">
        <v>70</v>
      </c>
      <c r="F40" s="76">
        <f t="shared" ref="F40:G40" si="15">SUM(F41)</f>
        <v>300000</v>
      </c>
      <c r="G40" s="76">
        <f t="shared" si="15"/>
        <v>368000</v>
      </c>
      <c r="H40" s="75">
        <f t="shared" si="2"/>
        <v>122.66666666666667</v>
      </c>
    </row>
    <row r="41" spans="1:8" s="29" customFormat="1" ht="13.5">
      <c r="A41" s="26"/>
      <c r="B41" s="26"/>
      <c r="C41" s="26">
        <v>721191</v>
      </c>
      <c r="D41" s="27" t="s">
        <v>71</v>
      </c>
      <c r="E41" s="28" t="s">
        <v>72</v>
      </c>
      <c r="F41" s="78">
        <v>300000</v>
      </c>
      <c r="G41" s="78">
        <v>368000</v>
      </c>
      <c r="H41" s="75">
        <f t="shared" si="2"/>
        <v>122.66666666666667</v>
      </c>
    </row>
    <row r="42" spans="1:8" s="25" customFormat="1" ht="13.5">
      <c r="A42" s="31">
        <v>721200</v>
      </c>
      <c r="B42" s="31"/>
      <c r="C42" s="31"/>
      <c r="D42" s="32" t="s">
        <v>73</v>
      </c>
      <c r="E42" s="33" t="s">
        <v>74</v>
      </c>
      <c r="F42" s="79">
        <f t="shared" ref="F42:G42" si="16">SUM(F43+F45)</f>
        <v>32000</v>
      </c>
      <c r="G42" s="79">
        <f t="shared" si="16"/>
        <v>23262.23</v>
      </c>
      <c r="H42" s="75">
        <f t="shared" si="2"/>
        <v>72.694468749999999</v>
      </c>
    </row>
    <row r="43" spans="1:8" s="25" customFormat="1" ht="13.5">
      <c r="A43" s="22"/>
      <c r="B43" s="22">
        <v>721210</v>
      </c>
      <c r="C43" s="22"/>
      <c r="D43" s="23" t="s">
        <v>75</v>
      </c>
      <c r="E43" s="24" t="s">
        <v>76</v>
      </c>
      <c r="F43" s="76">
        <f t="shared" ref="F43:G43" si="17">SUM(F44)</f>
        <v>2000</v>
      </c>
      <c r="G43" s="76">
        <f t="shared" si="17"/>
        <v>1993.19</v>
      </c>
      <c r="H43" s="75">
        <f t="shared" si="2"/>
        <v>99.659500000000008</v>
      </c>
    </row>
    <row r="44" spans="1:8" s="29" customFormat="1" ht="13.5">
      <c r="A44" s="26"/>
      <c r="B44" s="26"/>
      <c r="C44" s="26">
        <v>721211</v>
      </c>
      <c r="D44" s="27" t="s">
        <v>77</v>
      </c>
      <c r="E44" s="28" t="s">
        <v>78</v>
      </c>
      <c r="F44" s="78">
        <v>2000</v>
      </c>
      <c r="G44" s="78">
        <v>1993.19</v>
      </c>
      <c r="H44" s="75">
        <f t="shared" si="2"/>
        <v>99.659500000000008</v>
      </c>
    </row>
    <row r="45" spans="1:8" s="25" customFormat="1" ht="13.5">
      <c r="A45" s="22"/>
      <c r="B45" s="22">
        <v>721230</v>
      </c>
      <c r="C45" s="22"/>
      <c r="D45" s="23" t="s">
        <v>79</v>
      </c>
      <c r="E45" s="24" t="s">
        <v>80</v>
      </c>
      <c r="F45" s="76">
        <f t="shared" ref="F45:G45" si="18">SUM(F46)</f>
        <v>30000</v>
      </c>
      <c r="G45" s="76">
        <f t="shared" si="18"/>
        <v>21269.040000000001</v>
      </c>
      <c r="H45" s="75">
        <f t="shared" si="2"/>
        <v>70.896799999999999</v>
      </c>
    </row>
    <row r="46" spans="1:8" s="29" customFormat="1" ht="13.5" customHeight="1">
      <c r="A46" s="26"/>
      <c r="B46" s="26"/>
      <c r="C46" s="26">
        <v>721239</v>
      </c>
      <c r="D46" s="27" t="s">
        <v>81</v>
      </c>
      <c r="E46" s="28" t="s">
        <v>82</v>
      </c>
      <c r="F46" s="78">
        <v>30000</v>
      </c>
      <c r="G46" s="78">
        <v>21269.040000000001</v>
      </c>
      <c r="H46" s="75">
        <f t="shared" si="2"/>
        <v>70.896799999999999</v>
      </c>
    </row>
    <row r="47" spans="1:8" s="25" customFormat="1" ht="13.5">
      <c r="A47" s="22">
        <v>722100</v>
      </c>
      <c r="B47" s="22"/>
      <c r="C47" s="22"/>
      <c r="D47" s="23" t="s">
        <v>83</v>
      </c>
      <c r="E47" s="24" t="s">
        <v>84</v>
      </c>
      <c r="F47" s="76">
        <f t="shared" ref="F47:G48" si="19">SUM(F48)</f>
        <v>180000</v>
      </c>
      <c r="G47" s="76">
        <f t="shared" si="19"/>
        <v>171498.07</v>
      </c>
      <c r="H47" s="75">
        <f t="shared" si="2"/>
        <v>95.276705555555566</v>
      </c>
    </row>
    <row r="48" spans="1:8" s="25" customFormat="1" ht="13.5">
      <c r="A48" s="22"/>
      <c r="B48" s="22">
        <v>722130</v>
      </c>
      <c r="C48" s="22"/>
      <c r="D48" s="23" t="s">
        <v>85</v>
      </c>
      <c r="E48" s="24" t="s">
        <v>86</v>
      </c>
      <c r="F48" s="76">
        <f t="shared" si="19"/>
        <v>180000</v>
      </c>
      <c r="G48" s="76">
        <f t="shared" si="19"/>
        <v>171498.07</v>
      </c>
      <c r="H48" s="75">
        <f t="shared" si="2"/>
        <v>95.276705555555566</v>
      </c>
    </row>
    <row r="49" spans="1:8" s="29" customFormat="1" ht="13.5">
      <c r="A49" s="34"/>
      <c r="B49" s="34"/>
      <c r="C49" s="34">
        <v>722131</v>
      </c>
      <c r="D49" s="35" t="s">
        <v>87</v>
      </c>
      <c r="E49" s="36" t="s">
        <v>88</v>
      </c>
      <c r="F49" s="80">
        <v>180000</v>
      </c>
      <c r="G49" s="80">
        <v>171498.07</v>
      </c>
      <c r="H49" s="75">
        <f t="shared" si="2"/>
        <v>95.276705555555566</v>
      </c>
    </row>
    <row r="50" spans="1:8" s="25" customFormat="1" ht="13.5">
      <c r="A50" s="22">
        <v>722300</v>
      </c>
      <c r="B50" s="22"/>
      <c r="C50" s="22"/>
      <c r="D50" s="23" t="s">
        <v>89</v>
      </c>
      <c r="E50" s="24" t="s">
        <v>90</v>
      </c>
      <c r="F50" s="76">
        <f t="shared" ref="F50:G51" si="20">SUM(F51)</f>
        <v>450000</v>
      </c>
      <c r="G50" s="76">
        <f t="shared" si="20"/>
        <v>426843.86</v>
      </c>
      <c r="H50" s="75">
        <f t="shared" si="2"/>
        <v>94.854191111111106</v>
      </c>
    </row>
    <row r="51" spans="1:8" s="25" customFormat="1" ht="13.5">
      <c r="A51" s="22"/>
      <c r="B51" s="22">
        <v>722320</v>
      </c>
      <c r="C51" s="22"/>
      <c r="D51" s="23" t="s">
        <v>91</v>
      </c>
      <c r="E51" s="24" t="s">
        <v>92</v>
      </c>
      <c r="F51" s="76">
        <f t="shared" si="20"/>
        <v>450000</v>
      </c>
      <c r="G51" s="76">
        <f t="shared" si="20"/>
        <v>426843.86</v>
      </c>
      <c r="H51" s="75">
        <f t="shared" si="2"/>
        <v>94.854191111111106</v>
      </c>
    </row>
    <row r="52" spans="1:8" s="29" customFormat="1" ht="13.5">
      <c r="A52" s="26"/>
      <c r="B52" s="26"/>
      <c r="C52" s="26">
        <v>722322</v>
      </c>
      <c r="D52" s="27" t="s">
        <v>93</v>
      </c>
      <c r="E52" s="28" t="s">
        <v>94</v>
      </c>
      <c r="F52" s="78">
        <v>450000</v>
      </c>
      <c r="G52" s="78">
        <v>426843.86</v>
      </c>
      <c r="H52" s="75">
        <f t="shared" si="2"/>
        <v>94.854191111111106</v>
      </c>
    </row>
    <row r="53" spans="1:8" s="25" customFormat="1" ht="13.5">
      <c r="A53" s="22">
        <v>722400</v>
      </c>
      <c r="B53" s="22"/>
      <c r="C53" s="22"/>
      <c r="D53" s="23" t="s">
        <v>95</v>
      </c>
      <c r="E53" s="24" t="s">
        <v>96</v>
      </c>
      <c r="F53" s="76">
        <f t="shared" ref="F53:G53" si="21">SUM(F54+F60+F62+F64)</f>
        <v>1372000</v>
      </c>
      <c r="G53" s="76">
        <f t="shared" si="21"/>
        <v>972670.7</v>
      </c>
      <c r="H53" s="75">
        <f t="shared" si="2"/>
        <v>70.894365889212821</v>
      </c>
    </row>
    <row r="54" spans="1:8" s="25" customFormat="1" ht="13.5">
      <c r="A54" s="22"/>
      <c r="B54" s="22">
        <v>722430</v>
      </c>
      <c r="C54" s="22"/>
      <c r="D54" s="23" t="s">
        <v>97</v>
      </c>
      <c r="E54" s="24" t="s">
        <v>98</v>
      </c>
      <c r="F54" s="76">
        <f t="shared" ref="F54:G54" si="22">SUM(F55:F59)</f>
        <v>1082000</v>
      </c>
      <c r="G54" s="76">
        <f t="shared" si="22"/>
        <v>854182.90999999992</v>
      </c>
      <c r="H54" s="75">
        <f t="shared" si="2"/>
        <v>78.944816081330856</v>
      </c>
    </row>
    <row r="55" spans="1:8" s="29" customFormat="1" ht="13.5">
      <c r="A55" s="26"/>
      <c r="B55" s="26"/>
      <c r="C55" s="26">
        <v>722432</v>
      </c>
      <c r="D55" s="27" t="s">
        <v>99</v>
      </c>
      <c r="E55" s="28" t="s">
        <v>350</v>
      </c>
      <c r="F55" s="78">
        <v>82000</v>
      </c>
      <c r="G55" s="78">
        <v>0</v>
      </c>
      <c r="H55" s="75">
        <f t="shared" si="2"/>
        <v>0</v>
      </c>
    </row>
    <row r="56" spans="1:8" s="29" customFormat="1" ht="13.5">
      <c r="A56" s="26"/>
      <c r="B56" s="26"/>
      <c r="C56" s="26">
        <v>722433</v>
      </c>
      <c r="D56" s="27" t="s">
        <v>100</v>
      </c>
      <c r="E56" s="28" t="s">
        <v>101</v>
      </c>
      <c r="F56" s="78">
        <v>100000</v>
      </c>
      <c r="G56" s="78">
        <v>61284.639999999999</v>
      </c>
      <c r="H56" s="75">
        <f t="shared" si="2"/>
        <v>61.284639999999996</v>
      </c>
    </row>
    <row r="57" spans="1:8" s="29" customFormat="1" ht="13.5">
      <c r="A57" s="26"/>
      <c r="B57" s="26"/>
      <c r="C57" s="26">
        <v>722434</v>
      </c>
      <c r="D57" s="27" t="s">
        <v>102</v>
      </c>
      <c r="E57" s="28" t="s">
        <v>103</v>
      </c>
      <c r="F57" s="78">
        <v>300000</v>
      </c>
      <c r="G57" s="78">
        <v>325228.59999999998</v>
      </c>
      <c r="H57" s="75">
        <f t="shared" si="2"/>
        <v>108.40953333333333</v>
      </c>
    </row>
    <row r="58" spans="1:8" s="29" customFormat="1" ht="13.5">
      <c r="A58" s="26"/>
      <c r="B58" s="26"/>
      <c r="C58" s="26">
        <v>722435</v>
      </c>
      <c r="D58" s="27" t="s">
        <v>104</v>
      </c>
      <c r="E58" s="28" t="s">
        <v>105</v>
      </c>
      <c r="F58" s="78">
        <v>600000</v>
      </c>
      <c r="G58" s="78">
        <v>467669.67</v>
      </c>
      <c r="H58" s="75">
        <f t="shared" si="2"/>
        <v>77.944945000000004</v>
      </c>
    </row>
    <row r="59" spans="1:8" s="29" customFormat="1" ht="12" hidden="1" customHeight="1">
      <c r="A59" s="26"/>
      <c r="B59" s="26"/>
      <c r="C59" s="26">
        <v>722437</v>
      </c>
      <c r="D59" s="27" t="s">
        <v>106</v>
      </c>
      <c r="E59" s="28" t="s">
        <v>107</v>
      </c>
      <c r="F59" s="78">
        <v>0</v>
      </c>
      <c r="G59" s="78">
        <v>0</v>
      </c>
      <c r="H59" s="75" t="e">
        <f t="shared" si="2"/>
        <v>#DIV/0!</v>
      </c>
    </row>
    <row r="60" spans="1:8" s="25" customFormat="1" ht="13.5">
      <c r="A60" s="22"/>
      <c r="B60" s="22">
        <v>722440</v>
      </c>
      <c r="C60" s="22"/>
      <c r="D60" s="23" t="s">
        <v>108</v>
      </c>
      <c r="E60" s="24" t="s">
        <v>109</v>
      </c>
      <c r="F60" s="76">
        <f t="shared" ref="F60:G60" si="23">SUM(F61)</f>
        <v>100000</v>
      </c>
      <c r="G60" s="76">
        <f t="shared" si="23"/>
        <v>0</v>
      </c>
      <c r="H60" s="75">
        <f t="shared" si="2"/>
        <v>0</v>
      </c>
    </row>
    <row r="61" spans="1:8" s="29" customFormat="1" ht="13.5">
      <c r="A61" s="26"/>
      <c r="B61" s="26"/>
      <c r="C61" s="26">
        <v>722442</v>
      </c>
      <c r="D61" s="27" t="s">
        <v>110</v>
      </c>
      <c r="E61" s="28" t="s">
        <v>111</v>
      </c>
      <c r="F61" s="78">
        <v>100000</v>
      </c>
      <c r="G61" s="78">
        <v>0</v>
      </c>
      <c r="H61" s="75">
        <f t="shared" si="2"/>
        <v>0</v>
      </c>
    </row>
    <row r="62" spans="1:8" s="25" customFormat="1" ht="13.5">
      <c r="A62" s="22"/>
      <c r="B62" s="22">
        <v>722450</v>
      </c>
      <c r="C62" s="22"/>
      <c r="D62" s="23" t="s">
        <v>112</v>
      </c>
      <c r="E62" s="24" t="s">
        <v>113</v>
      </c>
      <c r="F62" s="76">
        <f t="shared" ref="F62:G62" si="24">SUM(F63)</f>
        <v>90000</v>
      </c>
      <c r="G62" s="76">
        <f t="shared" si="24"/>
        <v>46854.03</v>
      </c>
      <c r="H62" s="75">
        <f t="shared" si="2"/>
        <v>52.06003333333333</v>
      </c>
    </row>
    <row r="63" spans="1:8" s="29" customFormat="1" ht="13.5">
      <c r="A63" s="26"/>
      <c r="B63" s="26"/>
      <c r="C63" s="26">
        <v>722459</v>
      </c>
      <c r="D63" s="27" t="s">
        <v>114</v>
      </c>
      <c r="E63" s="28" t="s">
        <v>115</v>
      </c>
      <c r="F63" s="78">
        <v>90000</v>
      </c>
      <c r="G63" s="78">
        <v>46854.03</v>
      </c>
      <c r="H63" s="75">
        <f t="shared" si="2"/>
        <v>52.06003333333333</v>
      </c>
    </row>
    <row r="64" spans="1:8" s="25" customFormat="1" ht="13.5">
      <c r="A64" s="22"/>
      <c r="B64" s="22">
        <v>722460</v>
      </c>
      <c r="C64" s="22"/>
      <c r="D64" s="23" t="s">
        <v>116</v>
      </c>
      <c r="E64" s="24" t="s">
        <v>117</v>
      </c>
      <c r="F64" s="76">
        <f t="shared" ref="F64:G64" si="25">SUM(F65+F66)</f>
        <v>100000</v>
      </c>
      <c r="G64" s="76">
        <f t="shared" si="25"/>
        <v>71633.760000000009</v>
      </c>
      <c r="H64" s="75">
        <f t="shared" si="2"/>
        <v>71.633760000000009</v>
      </c>
    </row>
    <row r="65" spans="1:8" s="29" customFormat="1" ht="13.5">
      <c r="A65" s="26"/>
      <c r="B65" s="26"/>
      <c r="C65" s="26">
        <v>722461</v>
      </c>
      <c r="D65" s="27" t="s">
        <v>118</v>
      </c>
      <c r="E65" s="28" t="s">
        <v>119</v>
      </c>
      <c r="F65" s="78">
        <v>40000</v>
      </c>
      <c r="G65" s="78">
        <v>32843.33</v>
      </c>
      <c r="H65" s="75">
        <f t="shared" si="2"/>
        <v>82.108325000000008</v>
      </c>
    </row>
    <row r="66" spans="1:8" s="29" customFormat="1" ht="13.5">
      <c r="A66" s="26"/>
      <c r="B66" s="26"/>
      <c r="C66" s="26">
        <v>722463</v>
      </c>
      <c r="D66" s="27" t="s">
        <v>120</v>
      </c>
      <c r="E66" s="28" t="s">
        <v>121</v>
      </c>
      <c r="F66" s="78">
        <v>60000</v>
      </c>
      <c r="G66" s="78">
        <v>38790.43</v>
      </c>
      <c r="H66" s="75">
        <f t="shared" si="2"/>
        <v>64.650716666666668</v>
      </c>
    </row>
    <row r="67" spans="1:8" s="25" customFormat="1" ht="13.5">
      <c r="A67" s="22">
        <v>722500</v>
      </c>
      <c r="B67" s="22"/>
      <c r="C67" s="22"/>
      <c r="D67" s="23" t="s">
        <v>122</v>
      </c>
      <c r="E67" s="24" t="s">
        <v>123</v>
      </c>
      <c r="F67" s="76">
        <f t="shared" ref="F67:G67" si="26">SUM(F68+F72+F78+F76)</f>
        <v>1116200</v>
      </c>
      <c r="G67" s="76">
        <f t="shared" si="26"/>
        <v>815195.96</v>
      </c>
      <c r="H67" s="75">
        <f t="shared" si="2"/>
        <v>73.033144597742336</v>
      </c>
    </row>
    <row r="68" spans="1:8" s="25" customFormat="1" ht="13.5">
      <c r="A68" s="22"/>
      <c r="B68" s="22">
        <v>722510</v>
      </c>
      <c r="C68" s="22"/>
      <c r="D68" s="23" t="s">
        <v>124</v>
      </c>
      <c r="E68" s="24" t="s">
        <v>125</v>
      </c>
      <c r="F68" s="76">
        <f t="shared" ref="F68:G68" si="27">SUM(F69+F70+F71)</f>
        <v>150000</v>
      </c>
      <c r="G68" s="76">
        <f t="shared" si="27"/>
        <v>165791.83000000002</v>
      </c>
      <c r="H68" s="75">
        <f t="shared" si="2"/>
        <v>110.52788666666667</v>
      </c>
    </row>
    <row r="69" spans="1:8" s="29" customFormat="1" ht="13.5">
      <c r="A69" s="26"/>
      <c r="B69" s="26"/>
      <c r="C69" s="26">
        <v>722515</v>
      </c>
      <c r="D69" s="27" t="s">
        <v>126</v>
      </c>
      <c r="E69" s="28" t="s">
        <v>127</v>
      </c>
      <c r="F69" s="78">
        <v>10000</v>
      </c>
      <c r="G69" s="78">
        <v>6436.05</v>
      </c>
      <c r="H69" s="75">
        <f t="shared" si="2"/>
        <v>64.360500000000002</v>
      </c>
    </row>
    <row r="70" spans="1:8" s="29" customFormat="1" ht="13.5">
      <c r="A70" s="26"/>
      <c r="B70" s="26"/>
      <c r="C70" s="26">
        <v>722516</v>
      </c>
      <c r="D70" s="27" t="s">
        <v>128</v>
      </c>
      <c r="E70" s="28" t="s">
        <v>129</v>
      </c>
      <c r="F70" s="78">
        <v>80000</v>
      </c>
      <c r="G70" s="78">
        <v>60061.51</v>
      </c>
      <c r="H70" s="75">
        <f t="shared" si="2"/>
        <v>75.076887499999998</v>
      </c>
    </row>
    <row r="71" spans="1:8" s="29" customFormat="1" ht="13.5">
      <c r="A71" s="26"/>
      <c r="B71" s="26"/>
      <c r="C71" s="26">
        <v>722518</v>
      </c>
      <c r="D71" s="27" t="s">
        <v>130</v>
      </c>
      <c r="E71" s="28" t="s">
        <v>131</v>
      </c>
      <c r="F71" s="78">
        <v>60000</v>
      </c>
      <c r="G71" s="78">
        <v>99294.27</v>
      </c>
      <c r="H71" s="75">
        <f t="shared" si="2"/>
        <v>165.49045000000001</v>
      </c>
    </row>
    <row r="72" spans="1:8" s="25" customFormat="1" ht="13.5">
      <c r="A72" s="22"/>
      <c r="B72" s="22">
        <v>722530</v>
      </c>
      <c r="C72" s="22"/>
      <c r="D72" s="23" t="s">
        <v>132</v>
      </c>
      <c r="E72" s="24" t="s">
        <v>133</v>
      </c>
      <c r="F72" s="76">
        <f t="shared" ref="F72" si="28">SUM(F73+F74+F75)</f>
        <v>340000</v>
      </c>
      <c r="G72" s="76">
        <v>359176</v>
      </c>
      <c r="H72" s="75">
        <f t="shared" ref="H72:H102" si="29">SUM(G72/(F72/100))</f>
        <v>105.64</v>
      </c>
    </row>
    <row r="73" spans="1:8" s="29" customFormat="1" ht="13.5">
      <c r="A73" s="26"/>
      <c r="B73" s="26"/>
      <c r="C73" s="26">
        <v>722531</v>
      </c>
      <c r="D73" s="27" t="s">
        <v>134</v>
      </c>
      <c r="E73" s="28" t="s">
        <v>135</v>
      </c>
      <c r="F73" s="78">
        <v>90000</v>
      </c>
      <c r="G73" s="78">
        <v>91288.639999999999</v>
      </c>
      <c r="H73" s="75">
        <f t="shared" si="29"/>
        <v>101.43182222222222</v>
      </c>
    </row>
    <row r="74" spans="1:8" s="29" customFormat="1" ht="13.5">
      <c r="A74" s="26"/>
      <c r="B74" s="26"/>
      <c r="C74" s="26">
        <v>722532</v>
      </c>
      <c r="D74" s="27" t="s">
        <v>136</v>
      </c>
      <c r="E74" s="28" t="s">
        <v>137</v>
      </c>
      <c r="F74" s="78">
        <v>210000</v>
      </c>
      <c r="G74" s="78">
        <v>224516</v>
      </c>
      <c r="H74" s="75">
        <f t="shared" si="29"/>
        <v>106.91238095238096</v>
      </c>
    </row>
    <row r="75" spans="1:8" s="29" customFormat="1" ht="13.5">
      <c r="A75" s="26"/>
      <c r="B75" s="26"/>
      <c r="C75" s="26">
        <v>722538</v>
      </c>
      <c r="D75" s="27" t="s">
        <v>138</v>
      </c>
      <c r="E75" s="28" t="s">
        <v>139</v>
      </c>
      <c r="F75" s="78">
        <v>40000</v>
      </c>
      <c r="G75" s="78">
        <v>43371.360000000001</v>
      </c>
      <c r="H75" s="75">
        <f t="shared" si="29"/>
        <v>108.4284</v>
      </c>
    </row>
    <row r="76" spans="1:8" s="25" customFormat="1" ht="13.5">
      <c r="A76" s="22"/>
      <c r="B76" s="22">
        <v>722550</v>
      </c>
      <c r="C76" s="22"/>
      <c r="D76" s="23" t="s">
        <v>140</v>
      </c>
      <c r="E76" s="24" t="s">
        <v>141</v>
      </c>
      <c r="F76" s="76">
        <f>SUM(F77)</f>
        <v>200000</v>
      </c>
      <c r="G76" s="76">
        <f>SUM(G77)</f>
        <v>121628.7</v>
      </c>
      <c r="H76" s="75">
        <f t="shared" si="29"/>
        <v>60.814349999999997</v>
      </c>
    </row>
    <row r="77" spans="1:8" s="25" customFormat="1" ht="13.5">
      <c r="A77" s="22"/>
      <c r="B77" s="22"/>
      <c r="C77" s="34">
        <v>722554</v>
      </c>
      <c r="D77" s="27" t="s">
        <v>142</v>
      </c>
      <c r="E77" s="28" t="s">
        <v>141</v>
      </c>
      <c r="F77" s="78">
        <v>200000</v>
      </c>
      <c r="G77" s="78">
        <v>121628.7</v>
      </c>
      <c r="H77" s="75">
        <f t="shared" si="29"/>
        <v>60.814349999999997</v>
      </c>
    </row>
    <row r="78" spans="1:8" s="25" customFormat="1" ht="13.5">
      <c r="A78" s="22"/>
      <c r="B78" s="22">
        <v>722580</v>
      </c>
      <c r="C78" s="22"/>
      <c r="D78" s="23" t="s">
        <v>143</v>
      </c>
      <c r="E78" s="24" t="s">
        <v>144</v>
      </c>
      <c r="F78" s="76">
        <f t="shared" ref="F78:G78" si="30">SUM(F79+F80+F81+F82)</f>
        <v>426200</v>
      </c>
      <c r="G78" s="76">
        <f t="shared" si="30"/>
        <v>168599.43</v>
      </c>
      <c r="H78" s="75">
        <f t="shared" si="29"/>
        <v>39.558758798686064</v>
      </c>
    </row>
    <row r="79" spans="1:8" s="29" customFormat="1" ht="13.5">
      <c r="A79" s="26"/>
      <c r="B79" s="26"/>
      <c r="C79" s="26">
        <v>722581</v>
      </c>
      <c r="D79" s="27" t="s">
        <v>145</v>
      </c>
      <c r="E79" s="28" t="s">
        <v>146</v>
      </c>
      <c r="F79" s="78">
        <v>376000</v>
      </c>
      <c r="G79" s="78">
        <v>157571.85999999999</v>
      </c>
      <c r="H79" s="75">
        <f t="shared" si="29"/>
        <v>41.907409574468083</v>
      </c>
    </row>
    <row r="80" spans="1:8" s="29" customFormat="1" ht="13.5">
      <c r="A80" s="26"/>
      <c r="B80" s="26"/>
      <c r="C80" s="26">
        <v>722582</v>
      </c>
      <c r="D80" s="27" t="s">
        <v>147</v>
      </c>
      <c r="E80" s="28" t="s">
        <v>148</v>
      </c>
      <c r="F80" s="78">
        <v>39000</v>
      </c>
      <c r="G80" s="78">
        <v>8778.82</v>
      </c>
      <c r="H80" s="75">
        <f t="shared" si="29"/>
        <v>22.50979487179487</v>
      </c>
    </row>
    <row r="81" spans="1:8" s="29" customFormat="1" ht="13.5">
      <c r="A81" s="34"/>
      <c r="B81" s="34"/>
      <c r="C81" s="34">
        <v>722583</v>
      </c>
      <c r="D81" s="35" t="s">
        <v>149</v>
      </c>
      <c r="E81" s="36" t="s">
        <v>150</v>
      </c>
      <c r="F81" s="80">
        <v>10000</v>
      </c>
      <c r="G81" s="80">
        <v>2095.83</v>
      </c>
      <c r="H81" s="75">
        <f t="shared" si="29"/>
        <v>20.958299999999998</v>
      </c>
    </row>
    <row r="82" spans="1:8" s="29" customFormat="1" ht="13.5">
      <c r="A82" s="34"/>
      <c r="B82" s="34"/>
      <c r="C82" s="34">
        <v>722584</v>
      </c>
      <c r="D82" s="35" t="s">
        <v>151</v>
      </c>
      <c r="E82" s="36" t="s">
        <v>152</v>
      </c>
      <c r="F82" s="80">
        <v>1200</v>
      </c>
      <c r="G82" s="80">
        <v>152.91999999999999</v>
      </c>
      <c r="H82" s="75">
        <f t="shared" si="29"/>
        <v>12.743333333333332</v>
      </c>
    </row>
    <row r="83" spans="1:8" s="25" customFormat="1" ht="13.5">
      <c r="A83" s="22">
        <v>722600</v>
      </c>
      <c r="B83" s="22"/>
      <c r="C83" s="22"/>
      <c r="D83" s="23" t="s">
        <v>153</v>
      </c>
      <c r="E83" s="24" t="s">
        <v>154</v>
      </c>
      <c r="F83" s="76">
        <f t="shared" ref="F83:G83" si="31">SUM(F84)</f>
        <v>80000</v>
      </c>
      <c r="G83" s="76">
        <f t="shared" si="31"/>
        <v>53653.990000000005</v>
      </c>
      <c r="H83" s="75">
        <f t="shared" si="29"/>
        <v>67.067487500000013</v>
      </c>
    </row>
    <row r="84" spans="1:8" s="25" customFormat="1" ht="13.5">
      <c r="A84" s="22"/>
      <c r="B84" s="22">
        <v>722610</v>
      </c>
      <c r="C84" s="22"/>
      <c r="D84" s="23" t="s">
        <v>155</v>
      </c>
      <c r="E84" s="24" t="s">
        <v>156</v>
      </c>
      <c r="F84" s="76">
        <f t="shared" ref="F84:G84" si="32">SUM(F85+F86)</f>
        <v>80000</v>
      </c>
      <c r="G84" s="76">
        <f t="shared" si="32"/>
        <v>53653.990000000005</v>
      </c>
      <c r="H84" s="75">
        <f t="shared" si="29"/>
        <v>67.067487500000013</v>
      </c>
    </row>
    <row r="85" spans="1:8" s="29" customFormat="1" ht="13.5">
      <c r="A85" s="26"/>
      <c r="B85" s="26"/>
      <c r="C85" s="34">
        <v>722612</v>
      </c>
      <c r="D85" s="27" t="s">
        <v>157</v>
      </c>
      <c r="E85" s="28" t="s">
        <v>158</v>
      </c>
      <c r="F85" s="78">
        <v>40000</v>
      </c>
      <c r="G85" s="78">
        <v>26987.74</v>
      </c>
      <c r="H85" s="75">
        <f t="shared" si="29"/>
        <v>67.469350000000006</v>
      </c>
    </row>
    <row r="86" spans="1:8" s="25" customFormat="1" ht="13.5">
      <c r="A86" s="22"/>
      <c r="B86" s="22"/>
      <c r="C86" s="34">
        <v>722613</v>
      </c>
      <c r="D86" s="27" t="s">
        <v>159</v>
      </c>
      <c r="E86" s="28" t="s">
        <v>156</v>
      </c>
      <c r="F86" s="78">
        <v>40000</v>
      </c>
      <c r="G86" s="78">
        <v>26666.25</v>
      </c>
      <c r="H86" s="75">
        <f t="shared" si="29"/>
        <v>66.665625000000006</v>
      </c>
    </row>
    <row r="87" spans="1:8" s="25" customFormat="1" ht="13.5">
      <c r="A87" s="22">
        <v>722700</v>
      </c>
      <c r="B87" s="22"/>
      <c r="C87" s="22"/>
      <c r="D87" s="23" t="s">
        <v>160</v>
      </c>
      <c r="E87" s="24" t="s">
        <v>161</v>
      </c>
      <c r="F87" s="76">
        <f t="shared" ref="F87:G88" si="33">SUM(F88)</f>
        <v>270000</v>
      </c>
      <c r="G87" s="76">
        <f t="shared" si="33"/>
        <v>266301.45</v>
      </c>
      <c r="H87" s="75">
        <f t="shared" si="29"/>
        <v>98.630166666666668</v>
      </c>
    </row>
    <row r="88" spans="1:8" s="25" customFormat="1" ht="13.5">
      <c r="A88" s="22"/>
      <c r="B88" s="22">
        <v>722790</v>
      </c>
      <c r="C88" s="22"/>
      <c r="D88" s="23" t="s">
        <v>162</v>
      </c>
      <c r="E88" s="24" t="s">
        <v>163</v>
      </c>
      <c r="F88" s="76">
        <f t="shared" si="33"/>
        <v>270000</v>
      </c>
      <c r="G88" s="76">
        <f t="shared" si="33"/>
        <v>266301.45</v>
      </c>
      <c r="H88" s="75">
        <f t="shared" si="29"/>
        <v>98.630166666666668</v>
      </c>
    </row>
    <row r="89" spans="1:8" s="25" customFormat="1" ht="13.5">
      <c r="A89" s="22"/>
      <c r="B89" s="22"/>
      <c r="C89" s="34">
        <v>722791</v>
      </c>
      <c r="D89" s="27" t="s">
        <v>164</v>
      </c>
      <c r="E89" s="28" t="s">
        <v>165</v>
      </c>
      <c r="F89" s="78">
        <v>270000</v>
      </c>
      <c r="G89" s="78">
        <v>266301.45</v>
      </c>
      <c r="H89" s="75">
        <f t="shared" si="29"/>
        <v>98.630166666666668</v>
      </c>
    </row>
    <row r="90" spans="1:8" s="25" customFormat="1" ht="13.5">
      <c r="A90" s="22">
        <v>723100</v>
      </c>
      <c r="B90" s="22"/>
      <c r="C90" s="22"/>
      <c r="D90" s="23" t="s">
        <v>166</v>
      </c>
      <c r="E90" s="24" t="s">
        <v>167</v>
      </c>
      <c r="F90" s="76">
        <f t="shared" ref="F90:G91" si="34">SUM(F91)</f>
        <v>1000</v>
      </c>
      <c r="G90" s="76">
        <f t="shared" si="34"/>
        <v>4910</v>
      </c>
      <c r="H90" s="75">
        <f t="shared" si="29"/>
        <v>491</v>
      </c>
    </row>
    <row r="91" spans="1:8" s="25" customFormat="1" ht="13.5">
      <c r="A91" s="22"/>
      <c r="B91" s="22">
        <v>723130</v>
      </c>
      <c r="C91" s="22"/>
      <c r="D91" s="23" t="s">
        <v>168</v>
      </c>
      <c r="E91" s="24" t="s">
        <v>169</v>
      </c>
      <c r="F91" s="76">
        <f t="shared" si="34"/>
        <v>1000</v>
      </c>
      <c r="G91" s="76">
        <f t="shared" si="34"/>
        <v>4910</v>
      </c>
      <c r="H91" s="75">
        <f t="shared" si="29"/>
        <v>491</v>
      </c>
    </row>
    <row r="92" spans="1:8" s="29" customFormat="1" ht="13.5">
      <c r="A92" s="26"/>
      <c r="B92" s="26"/>
      <c r="C92" s="26">
        <v>723132</v>
      </c>
      <c r="D92" s="27" t="s">
        <v>170</v>
      </c>
      <c r="E92" s="28" t="s">
        <v>171</v>
      </c>
      <c r="F92" s="78">
        <v>1000</v>
      </c>
      <c r="G92" s="78">
        <v>4910</v>
      </c>
      <c r="H92" s="75">
        <f t="shared" si="29"/>
        <v>491</v>
      </c>
    </row>
    <row r="93" spans="1:8" s="25" customFormat="1" ht="13.5">
      <c r="A93" s="22">
        <v>730000</v>
      </c>
      <c r="B93" s="22"/>
      <c r="C93" s="22"/>
      <c r="D93" s="23" t="s">
        <v>172</v>
      </c>
      <c r="E93" s="24" t="s">
        <v>348</v>
      </c>
      <c r="F93" s="76">
        <f>SUM(F97+F94)</f>
        <v>3823500</v>
      </c>
      <c r="G93" s="76">
        <f>SUM(G97+G94)</f>
        <v>4386068.9400000004</v>
      </c>
      <c r="H93" s="75">
        <f t="shared" si="29"/>
        <v>114.71345468811299</v>
      </c>
    </row>
    <row r="94" spans="1:8" s="25" customFormat="1" ht="13.5">
      <c r="A94" s="22">
        <v>731000</v>
      </c>
      <c r="B94" s="22"/>
      <c r="C94" s="22"/>
      <c r="D94" s="23" t="s">
        <v>173</v>
      </c>
      <c r="E94" s="22" t="s">
        <v>412</v>
      </c>
      <c r="F94" s="76">
        <f>SUM(F95)</f>
        <v>12500</v>
      </c>
      <c r="G94" s="76">
        <f>SUM(G95)</f>
        <v>12363.38</v>
      </c>
      <c r="H94" s="75">
        <f t="shared" si="29"/>
        <v>98.907039999999995</v>
      </c>
    </row>
    <row r="95" spans="1:8" s="29" customFormat="1" ht="13.5">
      <c r="A95" s="26"/>
      <c r="B95" s="26">
        <v>731100</v>
      </c>
      <c r="C95" s="26"/>
      <c r="D95" s="27" t="s">
        <v>175</v>
      </c>
      <c r="E95" s="28" t="s">
        <v>410</v>
      </c>
      <c r="F95" s="78">
        <f>SUM(F96)</f>
        <v>12500</v>
      </c>
      <c r="G95" s="78">
        <f>SUM(G96)</f>
        <v>12363.38</v>
      </c>
      <c r="H95" s="75">
        <f t="shared" si="29"/>
        <v>98.907039999999995</v>
      </c>
    </row>
    <row r="96" spans="1:8" s="29" customFormat="1" ht="13.5">
      <c r="A96" s="26"/>
      <c r="B96" s="26"/>
      <c r="C96" s="26">
        <v>731120</v>
      </c>
      <c r="D96" s="27" t="s">
        <v>176</v>
      </c>
      <c r="E96" s="28" t="s">
        <v>411</v>
      </c>
      <c r="F96" s="78">
        <v>12500</v>
      </c>
      <c r="G96" s="78">
        <v>12363.38</v>
      </c>
      <c r="H96" s="75">
        <f t="shared" si="29"/>
        <v>98.907039999999995</v>
      </c>
    </row>
    <row r="97" spans="1:8" s="25" customFormat="1" ht="13.5">
      <c r="A97" s="22">
        <v>732000</v>
      </c>
      <c r="B97" s="22"/>
      <c r="C97" s="22"/>
      <c r="D97" s="23" t="s">
        <v>414</v>
      </c>
      <c r="E97" s="22" t="s">
        <v>174</v>
      </c>
      <c r="F97" s="78">
        <f t="shared" ref="F97:G97" si="35">SUM(F98)</f>
        <v>3811000</v>
      </c>
      <c r="G97" s="78">
        <f t="shared" si="35"/>
        <v>4373705.5600000005</v>
      </c>
      <c r="H97" s="75">
        <f t="shared" si="29"/>
        <v>114.76529939648388</v>
      </c>
    </row>
    <row r="98" spans="1:8" s="29" customFormat="1" ht="13.5">
      <c r="A98" s="26"/>
      <c r="B98" s="26">
        <v>732100</v>
      </c>
      <c r="C98" s="26"/>
      <c r="D98" s="23" t="s">
        <v>415</v>
      </c>
      <c r="E98" s="28" t="s">
        <v>349</v>
      </c>
      <c r="F98" s="78">
        <f>SUM(F99+F100+F101)</f>
        <v>3811000</v>
      </c>
      <c r="G98" s="78">
        <f>SUM(G99+G100+G101)</f>
        <v>4373705.5600000005</v>
      </c>
      <c r="H98" s="75">
        <f t="shared" si="29"/>
        <v>114.76529939648388</v>
      </c>
    </row>
    <row r="99" spans="1:8" s="29" customFormat="1" ht="13.5">
      <c r="A99" s="26"/>
      <c r="B99" s="26"/>
      <c r="C99" s="26">
        <v>732110</v>
      </c>
      <c r="D99" s="27" t="s">
        <v>416</v>
      </c>
      <c r="E99" s="28" t="s">
        <v>349</v>
      </c>
      <c r="F99" s="78">
        <v>1800000</v>
      </c>
      <c r="G99" s="78">
        <v>2046248.69</v>
      </c>
      <c r="H99" s="75">
        <f t="shared" si="29"/>
        <v>113.68048277777777</v>
      </c>
    </row>
    <row r="100" spans="1:8" s="29" customFormat="1" ht="13.5">
      <c r="A100" s="26"/>
      <c r="B100" s="26"/>
      <c r="C100" s="26">
        <v>732110</v>
      </c>
      <c r="D100" s="27" t="s">
        <v>417</v>
      </c>
      <c r="E100" s="28" t="s">
        <v>177</v>
      </c>
      <c r="F100" s="78">
        <v>2000000</v>
      </c>
      <c r="G100" s="78">
        <v>2316861.87</v>
      </c>
      <c r="H100" s="75">
        <f t="shared" si="29"/>
        <v>115.84309350000001</v>
      </c>
    </row>
    <row r="101" spans="1:8" s="29" customFormat="1" ht="13.5">
      <c r="A101" s="26"/>
      <c r="B101" s="26"/>
      <c r="C101" s="26">
        <v>733110</v>
      </c>
      <c r="D101" s="23" t="s">
        <v>418</v>
      </c>
      <c r="E101" s="24" t="s">
        <v>413</v>
      </c>
      <c r="F101" s="78">
        <v>11000</v>
      </c>
      <c r="G101" s="78">
        <v>10595</v>
      </c>
      <c r="H101" s="75">
        <f t="shared" si="29"/>
        <v>96.318181818181813</v>
      </c>
    </row>
    <row r="102" spans="1:8" s="25" customFormat="1" ht="12.75" customHeight="1">
      <c r="A102" s="22">
        <v>700000</v>
      </c>
      <c r="B102" s="22"/>
      <c r="C102" s="22"/>
      <c r="D102" s="23"/>
      <c r="E102" s="30" t="s">
        <v>178</v>
      </c>
      <c r="F102" s="76">
        <f>SUM(F7+F31+F93)</f>
        <v>15495000</v>
      </c>
      <c r="G102" s="76">
        <f>SUM(G7+G31+G93)</f>
        <v>14887763.630000003</v>
      </c>
      <c r="H102" s="75">
        <f t="shared" si="29"/>
        <v>96.081081832849321</v>
      </c>
    </row>
    <row r="103" spans="1:8" s="25" customFormat="1" ht="12.75" hidden="1">
      <c r="A103" s="22"/>
      <c r="B103" s="22"/>
      <c r="C103" s="22"/>
      <c r="D103" s="23" t="s">
        <v>179</v>
      </c>
      <c r="E103" s="24" t="s">
        <v>180</v>
      </c>
      <c r="F103" s="76">
        <f t="shared" ref="F103:G103" si="36">SUM(F104+F105+F106)</f>
        <v>0</v>
      </c>
      <c r="G103" s="76">
        <f t="shared" si="36"/>
        <v>0</v>
      </c>
      <c r="H103" s="76">
        <f t="shared" ref="H103" si="37">SUM(H104+H105+H106)</f>
        <v>0</v>
      </c>
    </row>
    <row r="104" spans="1:8" s="25" customFormat="1" ht="12.75" hidden="1">
      <c r="A104" s="22"/>
      <c r="B104" s="22"/>
      <c r="C104" s="22"/>
      <c r="D104" s="23">
        <v>1</v>
      </c>
      <c r="E104" s="24" t="s">
        <v>181</v>
      </c>
      <c r="F104" s="76">
        <v>0</v>
      </c>
      <c r="G104" s="76">
        <v>0</v>
      </c>
      <c r="H104" s="76">
        <v>0</v>
      </c>
    </row>
    <row r="105" spans="1:8" s="25" customFormat="1" ht="12.75" hidden="1">
      <c r="A105" s="22"/>
      <c r="B105" s="22"/>
      <c r="C105" s="22"/>
      <c r="D105" s="23">
        <v>2</v>
      </c>
      <c r="E105" s="24" t="s">
        <v>182</v>
      </c>
      <c r="F105" s="76">
        <v>0</v>
      </c>
      <c r="G105" s="76">
        <v>0</v>
      </c>
      <c r="H105" s="76">
        <v>0</v>
      </c>
    </row>
    <row r="106" spans="1:8" s="25" customFormat="1" ht="12.75" hidden="1">
      <c r="A106" s="22"/>
      <c r="B106" s="22"/>
      <c r="C106" s="22"/>
      <c r="D106" s="23">
        <v>3</v>
      </c>
      <c r="E106" s="24" t="s">
        <v>183</v>
      </c>
      <c r="F106" s="76">
        <v>0</v>
      </c>
      <c r="G106" s="76">
        <v>0</v>
      </c>
      <c r="H106" s="76">
        <v>0</v>
      </c>
    </row>
    <row r="107" spans="1:8" s="37" customFormat="1" ht="12.75" hidden="1">
      <c r="A107" s="22"/>
      <c r="B107" s="22"/>
      <c r="C107" s="22"/>
      <c r="D107" s="23"/>
      <c r="E107" s="24" t="s">
        <v>184</v>
      </c>
      <c r="F107" s="76">
        <f t="shared" ref="F107:G107" si="38">SUM(F102+F103)</f>
        <v>15495000</v>
      </c>
      <c r="G107" s="76">
        <f t="shared" si="38"/>
        <v>14887763.630000003</v>
      </c>
      <c r="H107" s="76">
        <f t="shared" ref="H107" si="39">SUM(H102+H103)</f>
        <v>96.081081832849321</v>
      </c>
    </row>
    <row r="108" spans="1:8" s="29" customFormat="1" ht="23.25" customHeight="1">
      <c r="A108" s="38"/>
      <c r="B108" s="38"/>
      <c r="C108" s="38"/>
      <c r="D108" s="39"/>
      <c r="E108" s="40"/>
      <c r="F108" s="81"/>
      <c r="G108" s="81"/>
      <c r="H108" s="81"/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08"/>
  <sheetViews>
    <sheetView tabSelected="1" topLeftCell="B1" zoomScale="130" zoomScaleNormal="130" workbookViewId="0">
      <selection activeCell="I171" sqref="I171"/>
    </sheetView>
  </sheetViews>
  <sheetFormatPr defaultRowHeight="15"/>
  <cols>
    <col min="1" max="2" width="6.85546875" style="41" customWidth="1"/>
    <col min="3" max="3" width="7.7109375" style="41" customWidth="1"/>
    <col min="4" max="4" width="6.7109375" style="42" customWidth="1"/>
    <col min="5" max="5" width="69.42578125" style="41" customWidth="1"/>
    <col min="6" max="7" width="13.42578125" style="82" customWidth="1"/>
    <col min="8" max="8" width="8.42578125" style="82" customWidth="1"/>
    <col min="9" max="9" width="10.7109375" customWidth="1"/>
    <col min="242" max="242" width="6.85546875" customWidth="1"/>
    <col min="243" max="243" width="7.28515625" customWidth="1"/>
    <col min="244" max="244" width="9.28515625" customWidth="1"/>
    <col min="245" max="245" width="6.7109375" customWidth="1"/>
    <col min="246" max="246" width="59.7109375" customWidth="1"/>
    <col min="247" max="248" width="11.5703125" customWidth="1"/>
    <col min="249" max="249" width="12.5703125" customWidth="1"/>
    <col min="498" max="498" width="6.85546875" customWidth="1"/>
    <col min="499" max="499" width="7.28515625" customWidth="1"/>
    <col min="500" max="500" width="9.28515625" customWidth="1"/>
    <col min="501" max="501" width="6.7109375" customWidth="1"/>
    <col min="502" max="502" width="59.7109375" customWidth="1"/>
    <col min="503" max="504" width="11.5703125" customWidth="1"/>
    <col min="505" max="505" width="12.5703125" customWidth="1"/>
    <col min="754" max="754" width="6.85546875" customWidth="1"/>
    <col min="755" max="755" width="7.28515625" customWidth="1"/>
    <col min="756" max="756" width="9.28515625" customWidth="1"/>
    <col min="757" max="757" width="6.7109375" customWidth="1"/>
    <col min="758" max="758" width="59.7109375" customWidth="1"/>
    <col min="759" max="760" width="11.5703125" customWidth="1"/>
    <col min="761" max="761" width="12.5703125" customWidth="1"/>
    <col min="1010" max="1010" width="6.85546875" customWidth="1"/>
    <col min="1011" max="1011" width="7.28515625" customWidth="1"/>
    <col min="1012" max="1012" width="9.28515625" customWidth="1"/>
    <col min="1013" max="1013" width="6.7109375" customWidth="1"/>
    <col min="1014" max="1014" width="59.7109375" customWidth="1"/>
    <col min="1015" max="1016" width="11.5703125" customWidth="1"/>
    <col min="1017" max="1017" width="12.5703125" customWidth="1"/>
    <col min="1266" max="1266" width="6.85546875" customWidth="1"/>
    <col min="1267" max="1267" width="7.28515625" customWidth="1"/>
    <col min="1268" max="1268" width="9.28515625" customWidth="1"/>
    <col min="1269" max="1269" width="6.7109375" customWidth="1"/>
    <col min="1270" max="1270" width="59.7109375" customWidth="1"/>
    <col min="1271" max="1272" width="11.5703125" customWidth="1"/>
    <col min="1273" max="1273" width="12.5703125" customWidth="1"/>
    <col min="1522" max="1522" width="6.85546875" customWidth="1"/>
    <col min="1523" max="1523" width="7.28515625" customWidth="1"/>
    <col min="1524" max="1524" width="9.28515625" customWidth="1"/>
    <col min="1525" max="1525" width="6.7109375" customWidth="1"/>
    <col min="1526" max="1526" width="59.7109375" customWidth="1"/>
    <col min="1527" max="1528" width="11.5703125" customWidth="1"/>
    <col min="1529" max="1529" width="12.5703125" customWidth="1"/>
    <col min="1778" max="1778" width="6.85546875" customWidth="1"/>
    <col min="1779" max="1779" width="7.28515625" customWidth="1"/>
    <col min="1780" max="1780" width="9.28515625" customWidth="1"/>
    <col min="1781" max="1781" width="6.7109375" customWidth="1"/>
    <col min="1782" max="1782" width="59.7109375" customWidth="1"/>
    <col min="1783" max="1784" width="11.5703125" customWidth="1"/>
    <col min="1785" max="1785" width="12.5703125" customWidth="1"/>
    <col min="2034" max="2034" width="6.85546875" customWidth="1"/>
    <col min="2035" max="2035" width="7.28515625" customWidth="1"/>
    <col min="2036" max="2036" width="9.28515625" customWidth="1"/>
    <col min="2037" max="2037" width="6.7109375" customWidth="1"/>
    <col min="2038" max="2038" width="59.7109375" customWidth="1"/>
    <col min="2039" max="2040" width="11.5703125" customWidth="1"/>
    <col min="2041" max="2041" width="12.5703125" customWidth="1"/>
    <col min="2290" max="2290" width="6.85546875" customWidth="1"/>
    <col min="2291" max="2291" width="7.28515625" customWidth="1"/>
    <col min="2292" max="2292" width="9.28515625" customWidth="1"/>
    <col min="2293" max="2293" width="6.7109375" customWidth="1"/>
    <col min="2294" max="2294" width="59.7109375" customWidth="1"/>
    <col min="2295" max="2296" width="11.5703125" customWidth="1"/>
    <col min="2297" max="2297" width="12.5703125" customWidth="1"/>
    <col min="2546" max="2546" width="6.85546875" customWidth="1"/>
    <col min="2547" max="2547" width="7.28515625" customWidth="1"/>
    <col min="2548" max="2548" width="9.28515625" customWidth="1"/>
    <col min="2549" max="2549" width="6.7109375" customWidth="1"/>
    <col min="2550" max="2550" width="59.7109375" customWidth="1"/>
    <col min="2551" max="2552" width="11.5703125" customWidth="1"/>
    <col min="2553" max="2553" width="12.5703125" customWidth="1"/>
    <col min="2802" max="2802" width="6.85546875" customWidth="1"/>
    <col min="2803" max="2803" width="7.28515625" customWidth="1"/>
    <col min="2804" max="2804" width="9.28515625" customWidth="1"/>
    <col min="2805" max="2805" width="6.7109375" customWidth="1"/>
    <col min="2806" max="2806" width="59.7109375" customWidth="1"/>
    <col min="2807" max="2808" width="11.5703125" customWidth="1"/>
    <col min="2809" max="2809" width="12.5703125" customWidth="1"/>
    <col min="3058" max="3058" width="6.85546875" customWidth="1"/>
    <col min="3059" max="3059" width="7.28515625" customWidth="1"/>
    <col min="3060" max="3060" width="9.28515625" customWidth="1"/>
    <col min="3061" max="3061" width="6.7109375" customWidth="1"/>
    <col min="3062" max="3062" width="59.7109375" customWidth="1"/>
    <col min="3063" max="3064" width="11.5703125" customWidth="1"/>
    <col min="3065" max="3065" width="12.5703125" customWidth="1"/>
    <col min="3314" max="3314" width="6.85546875" customWidth="1"/>
    <col min="3315" max="3315" width="7.28515625" customWidth="1"/>
    <col min="3316" max="3316" width="9.28515625" customWidth="1"/>
    <col min="3317" max="3317" width="6.7109375" customWidth="1"/>
    <col min="3318" max="3318" width="59.7109375" customWidth="1"/>
    <col min="3319" max="3320" width="11.5703125" customWidth="1"/>
    <col min="3321" max="3321" width="12.5703125" customWidth="1"/>
    <col min="3570" max="3570" width="6.85546875" customWidth="1"/>
    <col min="3571" max="3571" width="7.28515625" customWidth="1"/>
    <col min="3572" max="3572" width="9.28515625" customWidth="1"/>
    <col min="3573" max="3573" width="6.7109375" customWidth="1"/>
    <col min="3574" max="3574" width="59.7109375" customWidth="1"/>
    <col min="3575" max="3576" width="11.5703125" customWidth="1"/>
    <col min="3577" max="3577" width="12.5703125" customWidth="1"/>
    <col min="3826" max="3826" width="6.85546875" customWidth="1"/>
    <col min="3827" max="3827" width="7.28515625" customWidth="1"/>
    <col min="3828" max="3828" width="9.28515625" customWidth="1"/>
    <col min="3829" max="3829" width="6.7109375" customWidth="1"/>
    <col min="3830" max="3830" width="59.7109375" customWidth="1"/>
    <col min="3831" max="3832" width="11.5703125" customWidth="1"/>
    <col min="3833" max="3833" width="12.5703125" customWidth="1"/>
    <col min="4082" max="4082" width="6.85546875" customWidth="1"/>
    <col min="4083" max="4083" width="7.28515625" customWidth="1"/>
    <col min="4084" max="4084" width="9.28515625" customWidth="1"/>
    <col min="4085" max="4085" width="6.7109375" customWidth="1"/>
    <col min="4086" max="4086" width="59.7109375" customWidth="1"/>
    <col min="4087" max="4088" width="11.5703125" customWidth="1"/>
    <col min="4089" max="4089" width="12.5703125" customWidth="1"/>
    <col min="4338" max="4338" width="6.85546875" customWidth="1"/>
    <col min="4339" max="4339" width="7.28515625" customWidth="1"/>
    <col min="4340" max="4340" width="9.28515625" customWidth="1"/>
    <col min="4341" max="4341" width="6.7109375" customWidth="1"/>
    <col min="4342" max="4342" width="59.7109375" customWidth="1"/>
    <col min="4343" max="4344" width="11.5703125" customWidth="1"/>
    <col min="4345" max="4345" width="12.5703125" customWidth="1"/>
    <col min="4594" max="4594" width="6.85546875" customWidth="1"/>
    <col min="4595" max="4595" width="7.28515625" customWidth="1"/>
    <col min="4596" max="4596" width="9.28515625" customWidth="1"/>
    <col min="4597" max="4597" width="6.7109375" customWidth="1"/>
    <col min="4598" max="4598" width="59.7109375" customWidth="1"/>
    <col min="4599" max="4600" width="11.5703125" customWidth="1"/>
    <col min="4601" max="4601" width="12.5703125" customWidth="1"/>
    <col min="4850" max="4850" width="6.85546875" customWidth="1"/>
    <col min="4851" max="4851" width="7.28515625" customWidth="1"/>
    <col min="4852" max="4852" width="9.28515625" customWidth="1"/>
    <col min="4853" max="4853" width="6.7109375" customWidth="1"/>
    <col min="4854" max="4854" width="59.7109375" customWidth="1"/>
    <col min="4855" max="4856" width="11.5703125" customWidth="1"/>
    <col min="4857" max="4857" width="12.5703125" customWidth="1"/>
    <col min="5106" max="5106" width="6.85546875" customWidth="1"/>
    <col min="5107" max="5107" width="7.28515625" customWidth="1"/>
    <col min="5108" max="5108" width="9.28515625" customWidth="1"/>
    <col min="5109" max="5109" width="6.7109375" customWidth="1"/>
    <col min="5110" max="5110" width="59.7109375" customWidth="1"/>
    <col min="5111" max="5112" width="11.5703125" customWidth="1"/>
    <col min="5113" max="5113" width="12.5703125" customWidth="1"/>
    <col min="5362" max="5362" width="6.85546875" customWidth="1"/>
    <col min="5363" max="5363" width="7.28515625" customWidth="1"/>
    <col min="5364" max="5364" width="9.28515625" customWidth="1"/>
    <col min="5365" max="5365" width="6.7109375" customWidth="1"/>
    <col min="5366" max="5366" width="59.7109375" customWidth="1"/>
    <col min="5367" max="5368" width="11.5703125" customWidth="1"/>
    <col min="5369" max="5369" width="12.5703125" customWidth="1"/>
    <col min="5618" max="5618" width="6.85546875" customWidth="1"/>
    <col min="5619" max="5619" width="7.28515625" customWidth="1"/>
    <col min="5620" max="5620" width="9.28515625" customWidth="1"/>
    <col min="5621" max="5621" width="6.7109375" customWidth="1"/>
    <col min="5622" max="5622" width="59.7109375" customWidth="1"/>
    <col min="5623" max="5624" width="11.5703125" customWidth="1"/>
    <col min="5625" max="5625" width="12.5703125" customWidth="1"/>
    <col min="5874" max="5874" width="6.85546875" customWidth="1"/>
    <col min="5875" max="5875" width="7.28515625" customWidth="1"/>
    <col min="5876" max="5876" width="9.28515625" customWidth="1"/>
    <col min="5877" max="5877" width="6.7109375" customWidth="1"/>
    <col min="5878" max="5878" width="59.7109375" customWidth="1"/>
    <col min="5879" max="5880" width="11.5703125" customWidth="1"/>
    <col min="5881" max="5881" width="12.5703125" customWidth="1"/>
    <col min="6130" max="6130" width="6.85546875" customWidth="1"/>
    <col min="6131" max="6131" width="7.28515625" customWidth="1"/>
    <col min="6132" max="6132" width="9.28515625" customWidth="1"/>
    <col min="6133" max="6133" width="6.7109375" customWidth="1"/>
    <col min="6134" max="6134" width="59.7109375" customWidth="1"/>
    <col min="6135" max="6136" width="11.5703125" customWidth="1"/>
    <col min="6137" max="6137" width="12.5703125" customWidth="1"/>
    <col min="6386" max="6386" width="6.85546875" customWidth="1"/>
    <col min="6387" max="6387" width="7.28515625" customWidth="1"/>
    <col min="6388" max="6388" width="9.28515625" customWidth="1"/>
    <col min="6389" max="6389" width="6.7109375" customWidth="1"/>
    <col min="6390" max="6390" width="59.7109375" customWidth="1"/>
    <col min="6391" max="6392" width="11.5703125" customWidth="1"/>
    <col min="6393" max="6393" width="12.5703125" customWidth="1"/>
    <col min="6642" max="6642" width="6.85546875" customWidth="1"/>
    <col min="6643" max="6643" width="7.28515625" customWidth="1"/>
    <col min="6644" max="6644" width="9.28515625" customWidth="1"/>
    <col min="6645" max="6645" width="6.7109375" customWidth="1"/>
    <col min="6646" max="6646" width="59.7109375" customWidth="1"/>
    <col min="6647" max="6648" width="11.5703125" customWidth="1"/>
    <col min="6649" max="6649" width="12.5703125" customWidth="1"/>
    <col min="6898" max="6898" width="6.85546875" customWidth="1"/>
    <col min="6899" max="6899" width="7.28515625" customWidth="1"/>
    <col min="6900" max="6900" width="9.28515625" customWidth="1"/>
    <col min="6901" max="6901" width="6.7109375" customWidth="1"/>
    <col min="6902" max="6902" width="59.7109375" customWidth="1"/>
    <col min="6903" max="6904" width="11.5703125" customWidth="1"/>
    <col min="6905" max="6905" width="12.5703125" customWidth="1"/>
    <col min="7154" max="7154" width="6.85546875" customWidth="1"/>
    <col min="7155" max="7155" width="7.28515625" customWidth="1"/>
    <col min="7156" max="7156" width="9.28515625" customWidth="1"/>
    <col min="7157" max="7157" width="6.7109375" customWidth="1"/>
    <col min="7158" max="7158" width="59.7109375" customWidth="1"/>
    <col min="7159" max="7160" width="11.5703125" customWidth="1"/>
    <col min="7161" max="7161" width="12.5703125" customWidth="1"/>
    <col min="7410" max="7410" width="6.85546875" customWidth="1"/>
    <col min="7411" max="7411" width="7.28515625" customWidth="1"/>
    <col min="7412" max="7412" width="9.28515625" customWidth="1"/>
    <col min="7413" max="7413" width="6.7109375" customWidth="1"/>
    <col min="7414" max="7414" width="59.7109375" customWidth="1"/>
    <col min="7415" max="7416" width="11.5703125" customWidth="1"/>
    <col min="7417" max="7417" width="12.5703125" customWidth="1"/>
    <col min="7666" max="7666" width="6.85546875" customWidth="1"/>
    <col min="7667" max="7667" width="7.28515625" customWidth="1"/>
    <col min="7668" max="7668" width="9.28515625" customWidth="1"/>
    <col min="7669" max="7669" width="6.7109375" customWidth="1"/>
    <col min="7670" max="7670" width="59.7109375" customWidth="1"/>
    <col min="7671" max="7672" width="11.5703125" customWidth="1"/>
    <col min="7673" max="7673" width="12.5703125" customWidth="1"/>
    <col min="7922" max="7922" width="6.85546875" customWidth="1"/>
    <col min="7923" max="7923" width="7.28515625" customWidth="1"/>
    <col min="7924" max="7924" width="9.28515625" customWidth="1"/>
    <col min="7925" max="7925" width="6.7109375" customWidth="1"/>
    <col min="7926" max="7926" width="59.7109375" customWidth="1"/>
    <col min="7927" max="7928" width="11.5703125" customWidth="1"/>
    <col min="7929" max="7929" width="12.5703125" customWidth="1"/>
    <col min="8178" max="8178" width="6.85546875" customWidth="1"/>
    <col min="8179" max="8179" width="7.28515625" customWidth="1"/>
    <col min="8180" max="8180" width="9.28515625" customWidth="1"/>
    <col min="8181" max="8181" width="6.7109375" customWidth="1"/>
    <col min="8182" max="8182" width="59.7109375" customWidth="1"/>
    <col min="8183" max="8184" width="11.5703125" customWidth="1"/>
    <col min="8185" max="8185" width="12.5703125" customWidth="1"/>
    <col min="8434" max="8434" width="6.85546875" customWidth="1"/>
    <col min="8435" max="8435" width="7.28515625" customWidth="1"/>
    <col min="8436" max="8436" width="9.28515625" customWidth="1"/>
    <col min="8437" max="8437" width="6.7109375" customWidth="1"/>
    <col min="8438" max="8438" width="59.7109375" customWidth="1"/>
    <col min="8439" max="8440" width="11.5703125" customWidth="1"/>
    <col min="8441" max="8441" width="12.5703125" customWidth="1"/>
    <col min="8690" max="8690" width="6.85546875" customWidth="1"/>
    <col min="8691" max="8691" width="7.28515625" customWidth="1"/>
    <col min="8692" max="8692" width="9.28515625" customWidth="1"/>
    <col min="8693" max="8693" width="6.7109375" customWidth="1"/>
    <col min="8694" max="8694" width="59.7109375" customWidth="1"/>
    <col min="8695" max="8696" width="11.5703125" customWidth="1"/>
    <col min="8697" max="8697" width="12.5703125" customWidth="1"/>
    <col min="8946" max="8946" width="6.85546875" customWidth="1"/>
    <col min="8947" max="8947" width="7.28515625" customWidth="1"/>
    <col min="8948" max="8948" width="9.28515625" customWidth="1"/>
    <col min="8949" max="8949" width="6.7109375" customWidth="1"/>
    <col min="8950" max="8950" width="59.7109375" customWidth="1"/>
    <col min="8951" max="8952" width="11.5703125" customWidth="1"/>
    <col min="8953" max="8953" width="12.5703125" customWidth="1"/>
    <col min="9202" max="9202" width="6.85546875" customWidth="1"/>
    <col min="9203" max="9203" width="7.28515625" customWidth="1"/>
    <col min="9204" max="9204" width="9.28515625" customWidth="1"/>
    <col min="9205" max="9205" width="6.7109375" customWidth="1"/>
    <col min="9206" max="9206" width="59.7109375" customWidth="1"/>
    <col min="9207" max="9208" width="11.5703125" customWidth="1"/>
    <col min="9209" max="9209" width="12.5703125" customWidth="1"/>
    <col min="9458" max="9458" width="6.85546875" customWidth="1"/>
    <col min="9459" max="9459" width="7.28515625" customWidth="1"/>
    <col min="9460" max="9460" width="9.28515625" customWidth="1"/>
    <col min="9461" max="9461" width="6.7109375" customWidth="1"/>
    <col min="9462" max="9462" width="59.7109375" customWidth="1"/>
    <col min="9463" max="9464" width="11.5703125" customWidth="1"/>
    <col min="9465" max="9465" width="12.5703125" customWidth="1"/>
    <col min="9714" max="9714" width="6.85546875" customWidth="1"/>
    <col min="9715" max="9715" width="7.28515625" customWidth="1"/>
    <col min="9716" max="9716" width="9.28515625" customWidth="1"/>
    <col min="9717" max="9717" width="6.7109375" customWidth="1"/>
    <col min="9718" max="9718" width="59.7109375" customWidth="1"/>
    <col min="9719" max="9720" width="11.5703125" customWidth="1"/>
    <col min="9721" max="9721" width="12.5703125" customWidth="1"/>
    <col min="9970" max="9970" width="6.85546875" customWidth="1"/>
    <col min="9971" max="9971" width="7.28515625" customWidth="1"/>
    <col min="9972" max="9972" width="9.28515625" customWidth="1"/>
    <col min="9973" max="9973" width="6.7109375" customWidth="1"/>
    <col min="9974" max="9974" width="59.7109375" customWidth="1"/>
    <col min="9975" max="9976" width="11.5703125" customWidth="1"/>
    <col min="9977" max="9977" width="12.5703125" customWidth="1"/>
    <col min="10226" max="10226" width="6.85546875" customWidth="1"/>
    <col min="10227" max="10227" width="7.28515625" customWidth="1"/>
    <col min="10228" max="10228" width="9.28515625" customWidth="1"/>
    <col min="10229" max="10229" width="6.7109375" customWidth="1"/>
    <col min="10230" max="10230" width="59.7109375" customWidth="1"/>
    <col min="10231" max="10232" width="11.5703125" customWidth="1"/>
    <col min="10233" max="10233" width="12.5703125" customWidth="1"/>
    <col min="10482" max="10482" width="6.85546875" customWidth="1"/>
    <col min="10483" max="10483" width="7.28515625" customWidth="1"/>
    <col min="10484" max="10484" width="9.28515625" customWidth="1"/>
    <col min="10485" max="10485" width="6.7109375" customWidth="1"/>
    <col min="10486" max="10486" width="59.7109375" customWidth="1"/>
    <col min="10487" max="10488" width="11.5703125" customWidth="1"/>
    <col min="10489" max="10489" width="12.5703125" customWidth="1"/>
    <col min="10738" max="10738" width="6.85546875" customWidth="1"/>
    <col min="10739" max="10739" width="7.28515625" customWidth="1"/>
    <col min="10740" max="10740" width="9.28515625" customWidth="1"/>
    <col min="10741" max="10741" width="6.7109375" customWidth="1"/>
    <col min="10742" max="10742" width="59.7109375" customWidth="1"/>
    <col min="10743" max="10744" width="11.5703125" customWidth="1"/>
    <col min="10745" max="10745" width="12.5703125" customWidth="1"/>
    <col min="10994" max="10994" width="6.85546875" customWidth="1"/>
    <col min="10995" max="10995" width="7.28515625" customWidth="1"/>
    <col min="10996" max="10996" width="9.28515625" customWidth="1"/>
    <col min="10997" max="10997" width="6.7109375" customWidth="1"/>
    <col min="10998" max="10998" width="59.7109375" customWidth="1"/>
    <col min="10999" max="11000" width="11.5703125" customWidth="1"/>
    <col min="11001" max="11001" width="12.5703125" customWidth="1"/>
    <col min="11250" max="11250" width="6.85546875" customWidth="1"/>
    <col min="11251" max="11251" width="7.28515625" customWidth="1"/>
    <col min="11252" max="11252" width="9.28515625" customWidth="1"/>
    <col min="11253" max="11253" width="6.7109375" customWidth="1"/>
    <col min="11254" max="11254" width="59.7109375" customWidth="1"/>
    <col min="11255" max="11256" width="11.5703125" customWidth="1"/>
    <col min="11257" max="11257" width="12.5703125" customWidth="1"/>
    <col min="11506" max="11506" width="6.85546875" customWidth="1"/>
    <col min="11507" max="11507" width="7.28515625" customWidth="1"/>
    <col min="11508" max="11508" width="9.28515625" customWidth="1"/>
    <col min="11509" max="11509" width="6.7109375" customWidth="1"/>
    <col min="11510" max="11510" width="59.7109375" customWidth="1"/>
    <col min="11511" max="11512" width="11.5703125" customWidth="1"/>
    <col min="11513" max="11513" width="12.5703125" customWidth="1"/>
    <col min="11762" max="11762" width="6.85546875" customWidth="1"/>
    <col min="11763" max="11763" width="7.28515625" customWidth="1"/>
    <col min="11764" max="11764" width="9.28515625" customWidth="1"/>
    <col min="11765" max="11765" width="6.7109375" customWidth="1"/>
    <col min="11766" max="11766" width="59.7109375" customWidth="1"/>
    <col min="11767" max="11768" width="11.5703125" customWidth="1"/>
    <col min="11769" max="11769" width="12.5703125" customWidth="1"/>
    <col min="12018" max="12018" width="6.85546875" customWidth="1"/>
    <col min="12019" max="12019" width="7.28515625" customWidth="1"/>
    <col min="12020" max="12020" width="9.28515625" customWidth="1"/>
    <col min="12021" max="12021" width="6.7109375" customWidth="1"/>
    <col min="12022" max="12022" width="59.7109375" customWidth="1"/>
    <col min="12023" max="12024" width="11.5703125" customWidth="1"/>
    <col min="12025" max="12025" width="12.5703125" customWidth="1"/>
    <col min="12274" max="12274" width="6.85546875" customWidth="1"/>
    <col min="12275" max="12275" width="7.28515625" customWidth="1"/>
    <col min="12276" max="12276" width="9.28515625" customWidth="1"/>
    <col min="12277" max="12277" width="6.7109375" customWidth="1"/>
    <col min="12278" max="12278" width="59.7109375" customWidth="1"/>
    <col min="12279" max="12280" width="11.5703125" customWidth="1"/>
    <col min="12281" max="12281" width="12.5703125" customWidth="1"/>
    <col min="12530" max="12530" width="6.85546875" customWidth="1"/>
    <col min="12531" max="12531" width="7.28515625" customWidth="1"/>
    <col min="12532" max="12532" width="9.28515625" customWidth="1"/>
    <col min="12533" max="12533" width="6.7109375" customWidth="1"/>
    <col min="12534" max="12534" width="59.7109375" customWidth="1"/>
    <col min="12535" max="12536" width="11.5703125" customWidth="1"/>
    <col min="12537" max="12537" width="12.5703125" customWidth="1"/>
    <col min="12786" max="12786" width="6.85546875" customWidth="1"/>
    <col min="12787" max="12787" width="7.28515625" customWidth="1"/>
    <col min="12788" max="12788" width="9.28515625" customWidth="1"/>
    <col min="12789" max="12789" width="6.7109375" customWidth="1"/>
    <col min="12790" max="12790" width="59.7109375" customWidth="1"/>
    <col min="12791" max="12792" width="11.5703125" customWidth="1"/>
    <col min="12793" max="12793" width="12.5703125" customWidth="1"/>
    <col min="13042" max="13042" width="6.85546875" customWidth="1"/>
    <col min="13043" max="13043" width="7.28515625" customWidth="1"/>
    <col min="13044" max="13044" width="9.28515625" customWidth="1"/>
    <col min="13045" max="13045" width="6.7109375" customWidth="1"/>
    <col min="13046" max="13046" width="59.7109375" customWidth="1"/>
    <col min="13047" max="13048" width="11.5703125" customWidth="1"/>
    <col min="13049" max="13049" width="12.5703125" customWidth="1"/>
    <col min="13298" max="13298" width="6.85546875" customWidth="1"/>
    <col min="13299" max="13299" width="7.28515625" customWidth="1"/>
    <col min="13300" max="13300" width="9.28515625" customWidth="1"/>
    <col min="13301" max="13301" width="6.7109375" customWidth="1"/>
    <col min="13302" max="13302" width="59.7109375" customWidth="1"/>
    <col min="13303" max="13304" width="11.5703125" customWidth="1"/>
    <col min="13305" max="13305" width="12.5703125" customWidth="1"/>
    <col min="13554" max="13554" width="6.85546875" customWidth="1"/>
    <col min="13555" max="13555" width="7.28515625" customWidth="1"/>
    <col min="13556" max="13556" width="9.28515625" customWidth="1"/>
    <col min="13557" max="13557" width="6.7109375" customWidth="1"/>
    <col min="13558" max="13558" width="59.7109375" customWidth="1"/>
    <col min="13559" max="13560" width="11.5703125" customWidth="1"/>
    <col min="13561" max="13561" width="12.5703125" customWidth="1"/>
    <col min="13810" max="13810" width="6.85546875" customWidth="1"/>
    <col min="13811" max="13811" width="7.28515625" customWidth="1"/>
    <col min="13812" max="13812" width="9.28515625" customWidth="1"/>
    <col min="13813" max="13813" width="6.7109375" customWidth="1"/>
    <col min="13814" max="13814" width="59.7109375" customWidth="1"/>
    <col min="13815" max="13816" width="11.5703125" customWidth="1"/>
    <col min="13817" max="13817" width="12.5703125" customWidth="1"/>
    <col min="14066" max="14066" width="6.85546875" customWidth="1"/>
    <col min="14067" max="14067" width="7.28515625" customWidth="1"/>
    <col min="14068" max="14068" width="9.28515625" customWidth="1"/>
    <col min="14069" max="14069" width="6.7109375" customWidth="1"/>
    <col min="14070" max="14070" width="59.7109375" customWidth="1"/>
    <col min="14071" max="14072" width="11.5703125" customWidth="1"/>
    <col min="14073" max="14073" width="12.5703125" customWidth="1"/>
    <col min="14322" max="14322" width="6.85546875" customWidth="1"/>
    <col min="14323" max="14323" width="7.28515625" customWidth="1"/>
    <col min="14324" max="14324" width="9.28515625" customWidth="1"/>
    <col min="14325" max="14325" width="6.7109375" customWidth="1"/>
    <col min="14326" max="14326" width="59.7109375" customWidth="1"/>
    <col min="14327" max="14328" width="11.5703125" customWidth="1"/>
    <col min="14329" max="14329" width="12.5703125" customWidth="1"/>
    <col min="14578" max="14578" width="6.85546875" customWidth="1"/>
    <col min="14579" max="14579" width="7.28515625" customWidth="1"/>
    <col min="14580" max="14580" width="9.28515625" customWidth="1"/>
    <col min="14581" max="14581" width="6.7109375" customWidth="1"/>
    <col min="14582" max="14582" width="59.7109375" customWidth="1"/>
    <col min="14583" max="14584" width="11.5703125" customWidth="1"/>
    <col min="14585" max="14585" width="12.5703125" customWidth="1"/>
    <col min="14834" max="14834" width="6.85546875" customWidth="1"/>
    <col min="14835" max="14835" width="7.28515625" customWidth="1"/>
    <col min="14836" max="14836" width="9.28515625" customWidth="1"/>
    <col min="14837" max="14837" width="6.7109375" customWidth="1"/>
    <col min="14838" max="14838" width="59.7109375" customWidth="1"/>
    <col min="14839" max="14840" width="11.5703125" customWidth="1"/>
    <col min="14841" max="14841" width="12.5703125" customWidth="1"/>
    <col min="15090" max="15090" width="6.85546875" customWidth="1"/>
    <col min="15091" max="15091" width="7.28515625" customWidth="1"/>
    <col min="15092" max="15092" width="9.28515625" customWidth="1"/>
    <col min="15093" max="15093" width="6.7109375" customWidth="1"/>
    <col min="15094" max="15094" width="59.7109375" customWidth="1"/>
    <col min="15095" max="15096" width="11.5703125" customWidth="1"/>
    <col min="15097" max="15097" width="12.5703125" customWidth="1"/>
    <col min="15346" max="15346" width="6.85546875" customWidth="1"/>
    <col min="15347" max="15347" width="7.28515625" customWidth="1"/>
    <col min="15348" max="15348" width="9.28515625" customWidth="1"/>
    <col min="15349" max="15349" width="6.7109375" customWidth="1"/>
    <col min="15350" max="15350" width="59.7109375" customWidth="1"/>
    <col min="15351" max="15352" width="11.5703125" customWidth="1"/>
    <col min="15353" max="15353" width="12.5703125" customWidth="1"/>
    <col min="15602" max="15602" width="6.85546875" customWidth="1"/>
    <col min="15603" max="15603" width="7.28515625" customWidth="1"/>
    <col min="15604" max="15604" width="9.28515625" customWidth="1"/>
    <col min="15605" max="15605" width="6.7109375" customWidth="1"/>
    <col min="15606" max="15606" width="59.7109375" customWidth="1"/>
    <col min="15607" max="15608" width="11.5703125" customWidth="1"/>
    <col min="15609" max="15609" width="12.5703125" customWidth="1"/>
    <col min="15858" max="15858" width="6.85546875" customWidth="1"/>
    <col min="15859" max="15859" width="7.28515625" customWidth="1"/>
    <col min="15860" max="15860" width="9.28515625" customWidth="1"/>
    <col min="15861" max="15861" width="6.7109375" customWidth="1"/>
    <col min="15862" max="15862" width="59.7109375" customWidth="1"/>
    <col min="15863" max="15864" width="11.5703125" customWidth="1"/>
    <col min="15865" max="15865" width="12.5703125" customWidth="1"/>
    <col min="16114" max="16114" width="6.85546875" customWidth="1"/>
    <col min="16115" max="16115" width="7.28515625" customWidth="1"/>
    <col min="16116" max="16116" width="9.28515625" customWidth="1"/>
    <col min="16117" max="16117" width="6.7109375" customWidth="1"/>
    <col min="16118" max="16118" width="59.7109375" customWidth="1"/>
    <col min="16119" max="16120" width="11.5703125" customWidth="1"/>
    <col min="16121" max="16121" width="12.5703125" customWidth="1"/>
  </cols>
  <sheetData>
    <row r="1" spans="1:8" s="67" customFormat="1">
      <c r="A1" s="70"/>
      <c r="B1" s="68"/>
      <c r="C1" s="68"/>
      <c r="D1" s="69"/>
      <c r="E1" s="68"/>
      <c r="F1" s="83"/>
      <c r="G1" s="83"/>
      <c r="H1" s="83"/>
    </row>
    <row r="2" spans="1:8" s="29" customFormat="1" ht="53.25">
      <c r="A2" s="56" t="s">
        <v>367</v>
      </c>
      <c r="B2" s="63" t="s">
        <v>185</v>
      </c>
      <c r="C2" s="64" t="s">
        <v>369</v>
      </c>
      <c r="D2" s="62" t="s">
        <v>368</v>
      </c>
      <c r="E2" s="57" t="s">
        <v>366</v>
      </c>
      <c r="F2" s="72" t="s">
        <v>419</v>
      </c>
      <c r="G2" s="72" t="s">
        <v>421</v>
      </c>
      <c r="H2" s="72" t="s">
        <v>420</v>
      </c>
    </row>
    <row r="3" spans="1:8" s="29" customFormat="1" ht="12.75">
      <c r="A3" s="44">
        <v>1</v>
      </c>
      <c r="B3" s="44">
        <v>2</v>
      </c>
      <c r="C3" s="44">
        <v>3</v>
      </c>
      <c r="D3" s="44">
        <v>4</v>
      </c>
      <c r="E3" s="44">
        <v>5</v>
      </c>
      <c r="F3" s="12">
        <v>6</v>
      </c>
      <c r="G3" s="12">
        <v>7</v>
      </c>
      <c r="H3" s="12">
        <v>8</v>
      </c>
    </row>
    <row r="4" spans="1:8" s="29" customFormat="1" ht="12.75">
      <c r="A4" s="11">
        <v>100111</v>
      </c>
      <c r="B4" s="14"/>
      <c r="C4" s="14"/>
      <c r="D4" s="15"/>
      <c r="E4" s="14" t="s">
        <v>186</v>
      </c>
      <c r="F4" s="74"/>
      <c r="G4" s="74"/>
      <c r="H4" s="74"/>
    </row>
    <row r="5" spans="1:8" s="21" customFormat="1" ht="13.5">
      <c r="A5" s="18"/>
      <c r="B5" s="18"/>
      <c r="C5" s="18">
        <v>610000</v>
      </c>
      <c r="D5" s="19">
        <v>1</v>
      </c>
      <c r="E5" s="18" t="s">
        <v>187</v>
      </c>
      <c r="F5" s="75">
        <f>SUM(F6)</f>
        <v>55000</v>
      </c>
      <c r="G5" s="75">
        <f>SUM(G6)</f>
        <v>50991.65</v>
      </c>
      <c r="H5" s="75">
        <f>SUM(G5/(F5/100))</f>
        <v>92.712090909090918</v>
      </c>
    </row>
    <row r="6" spans="1:8" s="25" customFormat="1" ht="13.5">
      <c r="A6" s="22"/>
      <c r="B6" s="22"/>
      <c r="C6" s="22">
        <v>613000</v>
      </c>
      <c r="D6" s="23" t="s">
        <v>10</v>
      </c>
      <c r="E6" s="22" t="s">
        <v>188</v>
      </c>
      <c r="F6" s="76">
        <f>SUM(F7:F8)</f>
        <v>55000</v>
      </c>
      <c r="G6" s="76">
        <f>SUM(G7:G8)</f>
        <v>50991.65</v>
      </c>
      <c r="H6" s="75">
        <f t="shared" ref="H6:H10" si="0">SUM(G6/(F6/100))</f>
        <v>92.712090909090918</v>
      </c>
    </row>
    <row r="7" spans="1:8" s="29" customFormat="1" ht="13.5">
      <c r="A7" s="26"/>
      <c r="B7" s="46" t="s">
        <v>189</v>
      </c>
      <c r="C7" s="26">
        <v>613100</v>
      </c>
      <c r="D7" s="27" t="s">
        <v>12</v>
      </c>
      <c r="E7" s="26" t="s">
        <v>190</v>
      </c>
      <c r="F7" s="78">
        <v>5000</v>
      </c>
      <c r="G7" s="78">
        <v>1285.5</v>
      </c>
      <c r="H7" s="75">
        <f t="shared" si="0"/>
        <v>25.71</v>
      </c>
    </row>
    <row r="8" spans="1:8" s="29" customFormat="1" ht="13.5">
      <c r="A8" s="26"/>
      <c r="B8" s="46" t="s">
        <v>189</v>
      </c>
      <c r="C8" s="26">
        <v>613900</v>
      </c>
      <c r="D8" s="27" t="s">
        <v>20</v>
      </c>
      <c r="E8" s="26" t="s">
        <v>191</v>
      </c>
      <c r="F8" s="78">
        <v>50000</v>
      </c>
      <c r="G8" s="78">
        <v>49706.15</v>
      </c>
      <c r="H8" s="75">
        <f t="shared" si="0"/>
        <v>99.412300000000002</v>
      </c>
    </row>
    <row r="9" spans="1:8" s="25" customFormat="1" ht="13.5">
      <c r="A9" s="22"/>
      <c r="B9" s="47" t="s">
        <v>189</v>
      </c>
      <c r="C9" s="22"/>
      <c r="D9" s="23">
        <v>2</v>
      </c>
      <c r="E9" s="58" t="s">
        <v>192</v>
      </c>
      <c r="F9" s="76">
        <v>30000</v>
      </c>
      <c r="G9" s="76">
        <v>27200</v>
      </c>
      <c r="H9" s="75">
        <f t="shared" si="0"/>
        <v>90.666666666666671</v>
      </c>
    </row>
    <row r="10" spans="1:8" s="29" customFormat="1" ht="13.5">
      <c r="A10" s="26"/>
      <c r="B10" s="26"/>
      <c r="C10" s="26"/>
      <c r="D10" s="27"/>
      <c r="E10" s="58" t="s">
        <v>193</v>
      </c>
      <c r="F10" s="76">
        <f>SUM(F5+F9)</f>
        <v>85000</v>
      </c>
      <c r="G10" s="76">
        <f>SUM(G5+G9)</f>
        <v>78191.649999999994</v>
      </c>
      <c r="H10" s="75">
        <f t="shared" si="0"/>
        <v>91.990176470588224</v>
      </c>
    </row>
    <row r="11" spans="1:8" s="29" customFormat="1" ht="12.75">
      <c r="A11" s="11">
        <v>100121</v>
      </c>
      <c r="B11" s="14"/>
      <c r="C11" s="14"/>
      <c r="D11" s="15"/>
      <c r="E11" s="59" t="s">
        <v>355</v>
      </c>
      <c r="F11" s="74"/>
      <c r="G11" s="74"/>
      <c r="H11" s="74"/>
    </row>
    <row r="12" spans="1:8" s="21" customFormat="1" ht="13.5">
      <c r="A12" s="18"/>
      <c r="B12" s="48"/>
      <c r="C12" s="18">
        <v>610000</v>
      </c>
      <c r="D12" s="19">
        <v>1</v>
      </c>
      <c r="E12" s="18" t="s">
        <v>187</v>
      </c>
      <c r="F12" s="75">
        <f>SUM(F13+F19)</f>
        <v>2430000</v>
      </c>
      <c r="G12" s="75">
        <f>SUM(G13+G19)</f>
        <v>2093093.6599999997</v>
      </c>
      <c r="H12" s="75">
        <f t="shared" ref="H12:H50" si="1">SUM(G12/(F12/100))</f>
        <v>86.135541563785992</v>
      </c>
    </row>
    <row r="13" spans="1:8" s="25" customFormat="1" ht="13.5">
      <c r="A13" s="22"/>
      <c r="B13" s="49"/>
      <c r="C13" s="22">
        <v>613000</v>
      </c>
      <c r="D13" s="23" t="s">
        <v>10</v>
      </c>
      <c r="E13" s="22" t="s">
        <v>188</v>
      </c>
      <c r="F13" s="76">
        <f>SUM(F14:F18)</f>
        <v>293000</v>
      </c>
      <c r="G13" s="76">
        <f>SUM(G14:G18)</f>
        <v>268925.78000000003</v>
      </c>
      <c r="H13" s="75">
        <f t="shared" si="1"/>
        <v>91.783542662116048</v>
      </c>
    </row>
    <row r="14" spans="1:8" s="29" customFormat="1" ht="13.5">
      <c r="A14" s="26"/>
      <c r="B14" s="50" t="s">
        <v>194</v>
      </c>
      <c r="C14" s="26">
        <v>613100</v>
      </c>
      <c r="D14" s="27" t="s">
        <v>12</v>
      </c>
      <c r="E14" s="26" t="s">
        <v>190</v>
      </c>
      <c r="F14" s="78">
        <v>1000</v>
      </c>
      <c r="G14" s="78">
        <v>0</v>
      </c>
      <c r="H14" s="75">
        <f t="shared" si="1"/>
        <v>0</v>
      </c>
    </row>
    <row r="15" spans="1:8" s="29" customFormat="1" ht="13.5">
      <c r="A15" s="26"/>
      <c r="B15" s="50" t="s">
        <v>236</v>
      </c>
      <c r="C15" s="26">
        <v>613500</v>
      </c>
      <c r="D15" s="27" t="s">
        <v>20</v>
      </c>
      <c r="E15" s="26" t="s">
        <v>237</v>
      </c>
      <c r="F15" s="78">
        <v>140000</v>
      </c>
      <c r="G15" s="78">
        <v>123990.35</v>
      </c>
      <c r="H15" s="75">
        <f t="shared" si="1"/>
        <v>88.564535714285725</v>
      </c>
    </row>
    <row r="16" spans="1:8" s="29" customFormat="1" ht="13.5">
      <c r="A16" s="26"/>
      <c r="B16" s="50" t="s">
        <v>194</v>
      </c>
      <c r="C16" s="26">
        <v>613800</v>
      </c>
      <c r="D16" s="27" t="s">
        <v>23</v>
      </c>
      <c r="E16" s="26" t="s">
        <v>195</v>
      </c>
      <c r="F16" s="78">
        <v>12000</v>
      </c>
      <c r="G16" s="78">
        <v>11933.93</v>
      </c>
      <c r="H16" s="75">
        <f t="shared" si="1"/>
        <v>99.449416666666664</v>
      </c>
    </row>
    <row r="17" spans="1:8" s="29" customFormat="1" ht="13.5">
      <c r="A17" s="26"/>
      <c r="B17" s="50" t="s">
        <v>194</v>
      </c>
      <c r="C17" s="26">
        <v>613900</v>
      </c>
      <c r="D17" s="27" t="s">
        <v>197</v>
      </c>
      <c r="E17" s="26" t="s">
        <v>191</v>
      </c>
      <c r="F17" s="78">
        <v>60000</v>
      </c>
      <c r="G17" s="78">
        <v>59742.17</v>
      </c>
      <c r="H17" s="75">
        <f t="shared" si="1"/>
        <v>99.570283333333336</v>
      </c>
    </row>
    <row r="18" spans="1:8" s="29" customFormat="1" ht="13.5">
      <c r="A18" s="26"/>
      <c r="B18" s="50" t="s">
        <v>202</v>
      </c>
      <c r="C18" s="26">
        <v>613900</v>
      </c>
      <c r="D18" s="27" t="s">
        <v>198</v>
      </c>
      <c r="E18" s="26" t="s">
        <v>203</v>
      </c>
      <c r="F18" s="78">
        <v>80000</v>
      </c>
      <c r="G18" s="78">
        <v>73259.33</v>
      </c>
      <c r="H18" s="75">
        <f t="shared" si="1"/>
        <v>91.5741625</v>
      </c>
    </row>
    <row r="19" spans="1:8" s="25" customFormat="1" ht="13.5" customHeight="1">
      <c r="A19" s="22"/>
      <c r="B19" s="49"/>
      <c r="C19" s="22">
        <v>614000</v>
      </c>
      <c r="D19" s="23" t="s">
        <v>29</v>
      </c>
      <c r="E19" s="22" t="s">
        <v>204</v>
      </c>
      <c r="F19" s="76">
        <f>SUM(F20:F49)</f>
        <v>2137000</v>
      </c>
      <c r="G19" s="76">
        <f>SUM(G20:G49)</f>
        <v>1824167.8799999997</v>
      </c>
      <c r="H19" s="75">
        <f t="shared" si="1"/>
        <v>85.361154890032736</v>
      </c>
    </row>
    <row r="20" spans="1:8" s="29" customFormat="1" ht="13.5">
      <c r="A20" s="26"/>
      <c r="B20" s="50" t="s">
        <v>194</v>
      </c>
      <c r="C20" s="26">
        <v>614200</v>
      </c>
      <c r="D20" s="27" t="s">
        <v>31</v>
      </c>
      <c r="E20" s="26" t="s">
        <v>382</v>
      </c>
      <c r="F20" s="78">
        <v>150000</v>
      </c>
      <c r="G20" s="78">
        <v>150855</v>
      </c>
      <c r="H20" s="75">
        <f t="shared" si="1"/>
        <v>100.57</v>
      </c>
    </row>
    <row r="21" spans="1:8" s="29" customFormat="1" ht="13.5">
      <c r="A21" s="26"/>
      <c r="B21" s="50" t="s">
        <v>239</v>
      </c>
      <c r="C21" s="26">
        <v>614200</v>
      </c>
      <c r="D21" s="27" t="s">
        <v>206</v>
      </c>
      <c r="E21" s="26" t="s">
        <v>362</v>
      </c>
      <c r="F21" s="78">
        <v>130000</v>
      </c>
      <c r="G21" s="78">
        <v>127680</v>
      </c>
      <c r="H21" s="75">
        <f t="shared" si="1"/>
        <v>98.215384615384622</v>
      </c>
    </row>
    <row r="22" spans="1:8" s="29" customFormat="1" ht="13.5">
      <c r="A22" s="26"/>
      <c r="B22" s="50" t="s">
        <v>239</v>
      </c>
      <c r="C22" s="26">
        <v>614200</v>
      </c>
      <c r="D22" s="27" t="s">
        <v>209</v>
      </c>
      <c r="E22" s="26" t="s">
        <v>240</v>
      </c>
      <c r="F22" s="78">
        <v>40000</v>
      </c>
      <c r="G22" s="78">
        <v>39600</v>
      </c>
      <c r="H22" s="75">
        <f t="shared" si="1"/>
        <v>99</v>
      </c>
    </row>
    <row r="23" spans="1:8" s="29" customFormat="1" ht="13.5">
      <c r="A23" s="26"/>
      <c r="B23" s="50" t="s">
        <v>241</v>
      </c>
      <c r="C23" s="26">
        <v>614200</v>
      </c>
      <c r="D23" s="65" t="s">
        <v>211</v>
      </c>
      <c r="E23" s="26" t="s">
        <v>353</v>
      </c>
      <c r="F23" s="78">
        <v>20000</v>
      </c>
      <c r="G23" s="78">
        <v>20000</v>
      </c>
      <c r="H23" s="75">
        <f t="shared" si="1"/>
        <v>100</v>
      </c>
    </row>
    <row r="24" spans="1:8" s="29" customFormat="1" ht="13.5">
      <c r="A24" s="26"/>
      <c r="B24" s="50" t="s">
        <v>241</v>
      </c>
      <c r="C24" s="26">
        <v>614200</v>
      </c>
      <c r="D24" s="27" t="s">
        <v>214</v>
      </c>
      <c r="E24" s="26" t="s">
        <v>242</v>
      </c>
      <c r="F24" s="78">
        <v>50000</v>
      </c>
      <c r="G24" s="78">
        <v>48800</v>
      </c>
      <c r="H24" s="75">
        <f t="shared" si="1"/>
        <v>97.6</v>
      </c>
    </row>
    <row r="25" spans="1:8" s="29" customFormat="1" ht="13.5">
      <c r="A25" s="26"/>
      <c r="B25" s="50">
        <v>1091</v>
      </c>
      <c r="C25" s="26">
        <v>614200</v>
      </c>
      <c r="D25" s="27" t="s">
        <v>217</v>
      </c>
      <c r="E25" s="26" t="s">
        <v>352</v>
      </c>
      <c r="F25" s="78">
        <v>20000</v>
      </c>
      <c r="G25" s="78">
        <v>19691.099999999999</v>
      </c>
      <c r="H25" s="75">
        <f t="shared" si="1"/>
        <v>98.455499999999986</v>
      </c>
    </row>
    <row r="26" spans="1:8" s="29" customFormat="1" ht="13.5">
      <c r="A26" s="26"/>
      <c r="B26" s="50" t="s">
        <v>196</v>
      </c>
      <c r="C26" s="26">
        <v>614200</v>
      </c>
      <c r="D26" s="27" t="s">
        <v>219</v>
      </c>
      <c r="E26" s="26" t="s">
        <v>371</v>
      </c>
      <c r="F26" s="78">
        <v>116000</v>
      </c>
      <c r="G26" s="78">
        <v>98880</v>
      </c>
      <c r="H26" s="75">
        <f t="shared" si="1"/>
        <v>85.241379310344826</v>
      </c>
    </row>
    <row r="27" spans="1:8" s="29" customFormat="1" ht="13.5">
      <c r="A27" s="26"/>
      <c r="B27" s="50" t="s">
        <v>202</v>
      </c>
      <c r="C27" s="26">
        <v>614300</v>
      </c>
      <c r="D27" s="27" t="s">
        <v>246</v>
      </c>
      <c r="E27" s="26" t="s">
        <v>245</v>
      </c>
      <c r="F27" s="78">
        <v>60000</v>
      </c>
      <c r="G27" s="78">
        <v>59100</v>
      </c>
      <c r="H27" s="75">
        <f t="shared" si="1"/>
        <v>98.5</v>
      </c>
    </row>
    <row r="28" spans="1:8" s="29" customFormat="1" ht="13.5">
      <c r="A28" s="26"/>
      <c r="B28" s="50" t="s">
        <v>202</v>
      </c>
      <c r="C28" s="26">
        <v>614300</v>
      </c>
      <c r="D28" s="27" t="s">
        <v>247</v>
      </c>
      <c r="E28" s="26" t="s">
        <v>249</v>
      </c>
      <c r="F28" s="78">
        <v>50000</v>
      </c>
      <c r="G28" s="78">
        <v>15750</v>
      </c>
      <c r="H28" s="75">
        <f t="shared" si="1"/>
        <v>31.5</v>
      </c>
    </row>
    <row r="29" spans="1:8" s="29" customFormat="1" ht="13.5">
      <c r="A29" s="26"/>
      <c r="B29" s="51" t="s">
        <v>244</v>
      </c>
      <c r="C29" s="26">
        <v>614300</v>
      </c>
      <c r="D29" s="27" t="s">
        <v>248</v>
      </c>
      <c r="E29" s="26" t="s">
        <v>337</v>
      </c>
      <c r="F29" s="78">
        <v>160000</v>
      </c>
      <c r="G29" s="78">
        <v>160500</v>
      </c>
      <c r="H29" s="75">
        <f t="shared" si="1"/>
        <v>100.3125</v>
      </c>
    </row>
    <row r="30" spans="1:8" s="29" customFormat="1" ht="13.5">
      <c r="A30" s="26"/>
      <c r="B30" s="51" t="s">
        <v>244</v>
      </c>
      <c r="C30" s="26">
        <v>614300</v>
      </c>
      <c r="D30" s="27" t="s">
        <v>250</v>
      </c>
      <c r="E30" s="26" t="s">
        <v>252</v>
      </c>
      <c r="F30" s="78">
        <v>80000</v>
      </c>
      <c r="G30" s="78">
        <v>15400</v>
      </c>
      <c r="H30" s="75">
        <f t="shared" si="1"/>
        <v>19.25</v>
      </c>
    </row>
    <row r="31" spans="1:8" s="29" customFormat="1" ht="13.5">
      <c r="A31" s="26"/>
      <c r="B31" s="50" t="s">
        <v>241</v>
      </c>
      <c r="C31" s="26">
        <v>614300</v>
      </c>
      <c r="D31" s="27" t="s">
        <v>251</v>
      </c>
      <c r="E31" s="26" t="s">
        <v>254</v>
      </c>
      <c r="F31" s="78">
        <v>10000</v>
      </c>
      <c r="G31" s="78">
        <v>9980</v>
      </c>
      <c r="H31" s="75">
        <f t="shared" si="1"/>
        <v>99.8</v>
      </c>
    </row>
    <row r="32" spans="1:8" s="29" customFormat="1" ht="13.5">
      <c r="A32" s="26"/>
      <c r="B32" s="50">
        <v>1091</v>
      </c>
      <c r="C32" s="26">
        <v>614300</v>
      </c>
      <c r="D32" s="27" t="s">
        <v>253</v>
      </c>
      <c r="E32" s="26" t="s">
        <v>256</v>
      </c>
      <c r="F32" s="78">
        <v>30000</v>
      </c>
      <c r="G32" s="78">
        <v>20000</v>
      </c>
      <c r="H32" s="75">
        <f t="shared" si="1"/>
        <v>66.666666666666671</v>
      </c>
    </row>
    <row r="33" spans="1:8" s="29" customFormat="1" ht="13.5">
      <c r="A33" s="26"/>
      <c r="B33" s="50" t="s">
        <v>202</v>
      </c>
      <c r="C33" s="26">
        <v>614300</v>
      </c>
      <c r="D33" s="27" t="s">
        <v>255</v>
      </c>
      <c r="E33" s="26" t="s">
        <v>384</v>
      </c>
      <c r="F33" s="78">
        <v>180000</v>
      </c>
      <c r="G33" s="78">
        <v>147156.22</v>
      </c>
      <c r="H33" s="75">
        <f t="shared" si="1"/>
        <v>81.753455555555561</v>
      </c>
    </row>
    <row r="34" spans="1:8" s="29" customFormat="1" ht="13.5">
      <c r="A34" s="26"/>
      <c r="B34" s="50" t="s">
        <v>277</v>
      </c>
      <c r="C34" s="26">
        <v>614300</v>
      </c>
      <c r="D34" s="27" t="s">
        <v>257</v>
      </c>
      <c r="E34" s="26" t="s">
        <v>278</v>
      </c>
      <c r="F34" s="78">
        <v>21000</v>
      </c>
      <c r="G34" s="78">
        <v>20700</v>
      </c>
      <c r="H34" s="75">
        <f t="shared" si="1"/>
        <v>98.571428571428569</v>
      </c>
    </row>
    <row r="35" spans="1:8" s="29" customFormat="1" ht="13.5">
      <c r="A35" s="26"/>
      <c r="B35" s="50" t="s">
        <v>205</v>
      </c>
      <c r="C35" s="26">
        <v>614400</v>
      </c>
      <c r="D35" s="27" t="s">
        <v>259</v>
      </c>
      <c r="E35" s="26" t="s">
        <v>207</v>
      </c>
      <c r="F35" s="78">
        <v>10000</v>
      </c>
      <c r="G35" s="78">
        <v>0</v>
      </c>
      <c r="H35" s="75">
        <f t="shared" si="1"/>
        <v>0</v>
      </c>
    </row>
    <row r="36" spans="1:8" s="29" customFormat="1" ht="13.5">
      <c r="A36" s="26"/>
      <c r="B36" s="50" t="s">
        <v>260</v>
      </c>
      <c r="C36" s="26">
        <v>614400</v>
      </c>
      <c r="D36" s="27" t="s">
        <v>261</v>
      </c>
      <c r="E36" s="26" t="s">
        <v>385</v>
      </c>
      <c r="F36" s="78">
        <v>70000</v>
      </c>
      <c r="G36" s="78">
        <v>70000</v>
      </c>
      <c r="H36" s="75">
        <f t="shared" si="1"/>
        <v>100</v>
      </c>
    </row>
    <row r="37" spans="1:8" s="29" customFormat="1" ht="13.5">
      <c r="A37" s="26"/>
      <c r="B37" s="50" t="s">
        <v>244</v>
      </c>
      <c r="C37" s="26">
        <v>614400</v>
      </c>
      <c r="D37" s="27" t="s">
        <v>262</v>
      </c>
      <c r="E37" s="26" t="s">
        <v>386</v>
      </c>
      <c r="F37" s="78">
        <v>200000</v>
      </c>
      <c r="G37" s="78">
        <v>185600</v>
      </c>
      <c r="H37" s="75">
        <f t="shared" si="1"/>
        <v>92.8</v>
      </c>
    </row>
    <row r="38" spans="1:8" s="29" customFormat="1" ht="13.5">
      <c r="A38" s="26"/>
      <c r="B38" s="50" t="s">
        <v>263</v>
      </c>
      <c r="C38" s="26">
        <v>614400</v>
      </c>
      <c r="D38" s="27" t="s">
        <v>264</v>
      </c>
      <c r="E38" s="26" t="s">
        <v>387</v>
      </c>
      <c r="F38" s="78">
        <v>200000</v>
      </c>
      <c r="G38" s="78">
        <v>196000</v>
      </c>
      <c r="H38" s="75">
        <f t="shared" si="1"/>
        <v>98</v>
      </c>
    </row>
    <row r="39" spans="1:8" s="29" customFormat="1" ht="13.5">
      <c r="A39" s="26"/>
      <c r="B39" s="50" t="s">
        <v>265</v>
      </c>
      <c r="C39" s="26">
        <v>614400</v>
      </c>
      <c r="D39" s="27" t="s">
        <v>266</v>
      </c>
      <c r="E39" s="26" t="s">
        <v>388</v>
      </c>
      <c r="F39" s="78">
        <v>200000</v>
      </c>
      <c r="G39" s="78">
        <v>200287.11</v>
      </c>
      <c r="H39" s="75">
        <f t="shared" si="1"/>
        <v>100.14355499999999</v>
      </c>
    </row>
    <row r="40" spans="1:8" s="29" customFormat="1" ht="13.5">
      <c r="A40" s="26"/>
      <c r="B40" s="50" t="s">
        <v>265</v>
      </c>
      <c r="C40" s="26">
        <v>614400</v>
      </c>
      <c r="D40" s="27" t="s">
        <v>267</v>
      </c>
      <c r="E40" s="26" t="s">
        <v>389</v>
      </c>
      <c r="F40" s="78">
        <v>14000</v>
      </c>
      <c r="G40" s="78">
        <v>10000</v>
      </c>
      <c r="H40" s="75">
        <f t="shared" si="1"/>
        <v>71.428571428571431</v>
      </c>
    </row>
    <row r="41" spans="1:8" s="29" customFormat="1" ht="13.5">
      <c r="A41" s="26"/>
      <c r="B41" s="50" t="s">
        <v>265</v>
      </c>
      <c r="C41" s="26">
        <v>614400</v>
      </c>
      <c r="D41" s="27" t="s">
        <v>268</v>
      </c>
      <c r="E41" s="26" t="s">
        <v>390</v>
      </c>
      <c r="F41" s="78">
        <v>16000</v>
      </c>
      <c r="G41" s="78">
        <v>14000</v>
      </c>
      <c r="H41" s="75">
        <f t="shared" si="1"/>
        <v>87.5</v>
      </c>
    </row>
    <row r="42" spans="1:8" s="29" customFormat="1" ht="13.5">
      <c r="A42" s="26"/>
      <c r="B42" s="50" t="s">
        <v>205</v>
      </c>
      <c r="C42" s="26">
        <v>614400</v>
      </c>
      <c r="D42" s="27" t="s">
        <v>269</v>
      </c>
      <c r="E42" s="26" t="s">
        <v>407</v>
      </c>
      <c r="F42" s="78">
        <v>10000</v>
      </c>
      <c r="G42" s="78">
        <v>2000</v>
      </c>
      <c r="H42" s="75">
        <f t="shared" si="1"/>
        <v>20</v>
      </c>
    </row>
    <row r="43" spans="1:8" s="29" customFormat="1" ht="13.5">
      <c r="A43" s="26"/>
      <c r="B43" s="50" t="s">
        <v>205</v>
      </c>
      <c r="C43" s="26">
        <v>614400</v>
      </c>
      <c r="D43" s="27" t="s">
        <v>270</v>
      </c>
      <c r="E43" s="26" t="s">
        <v>372</v>
      </c>
      <c r="F43" s="78">
        <v>20000</v>
      </c>
      <c r="G43" s="78">
        <v>11805.3</v>
      </c>
      <c r="H43" s="75">
        <f t="shared" si="1"/>
        <v>59.026499999999999</v>
      </c>
    </row>
    <row r="44" spans="1:8" s="29" customFormat="1" ht="13.5">
      <c r="A44" s="26"/>
      <c r="B44" s="50" t="s">
        <v>265</v>
      </c>
      <c r="C44" s="26">
        <v>614400</v>
      </c>
      <c r="D44" s="27" t="s">
        <v>271</v>
      </c>
      <c r="E44" s="26" t="s">
        <v>338</v>
      </c>
      <c r="F44" s="78">
        <v>10000</v>
      </c>
      <c r="G44" s="78">
        <v>6866</v>
      </c>
      <c r="H44" s="75">
        <f t="shared" si="1"/>
        <v>68.66</v>
      </c>
    </row>
    <row r="45" spans="1:8" s="29" customFormat="1" ht="13.5">
      <c r="A45" s="26"/>
      <c r="B45" s="50" t="s">
        <v>208</v>
      </c>
      <c r="C45" s="26">
        <v>614500</v>
      </c>
      <c r="D45" s="27" t="s">
        <v>272</v>
      </c>
      <c r="E45" s="26" t="s">
        <v>210</v>
      </c>
      <c r="F45" s="78">
        <v>60000</v>
      </c>
      <c r="G45" s="78">
        <v>52197.1</v>
      </c>
      <c r="H45" s="75">
        <f t="shared" si="1"/>
        <v>86.995166666666663</v>
      </c>
    </row>
    <row r="46" spans="1:8" s="29" customFormat="1" ht="13.5">
      <c r="A46" s="26"/>
      <c r="B46" s="50" t="s">
        <v>194</v>
      </c>
      <c r="C46" s="26">
        <v>614500</v>
      </c>
      <c r="D46" s="27" t="s">
        <v>273</v>
      </c>
      <c r="E46" s="26" t="s">
        <v>212</v>
      </c>
      <c r="F46" s="78">
        <v>60000</v>
      </c>
      <c r="G46" s="78">
        <v>21096.71</v>
      </c>
      <c r="H46" s="75">
        <f t="shared" si="1"/>
        <v>35.161183333333334</v>
      </c>
    </row>
    <row r="47" spans="1:8" s="29" customFormat="1" ht="13.5">
      <c r="A47" s="26"/>
      <c r="B47" s="50" t="s">
        <v>213</v>
      </c>
      <c r="C47" s="26">
        <v>614800</v>
      </c>
      <c r="D47" s="27" t="s">
        <v>275</v>
      </c>
      <c r="E47" s="26" t="s">
        <v>215</v>
      </c>
      <c r="F47" s="78">
        <v>50000</v>
      </c>
      <c r="G47" s="78">
        <v>41438.230000000003</v>
      </c>
      <c r="H47" s="75">
        <f t="shared" si="1"/>
        <v>82.876460000000009</v>
      </c>
    </row>
    <row r="48" spans="1:8" s="29" customFormat="1" ht="13.5">
      <c r="A48" s="26"/>
      <c r="B48" s="50" t="s">
        <v>216</v>
      </c>
      <c r="C48" s="26">
        <v>614800</v>
      </c>
      <c r="D48" s="27" t="s">
        <v>354</v>
      </c>
      <c r="E48" s="26" t="s">
        <v>218</v>
      </c>
      <c r="F48" s="78">
        <v>50000</v>
      </c>
      <c r="G48" s="78">
        <v>29530.91</v>
      </c>
      <c r="H48" s="75">
        <f t="shared" si="1"/>
        <v>59.061819999999997</v>
      </c>
    </row>
    <row r="49" spans="1:8" s="29" customFormat="1" ht="13.5">
      <c r="A49" s="26"/>
      <c r="B49" s="50" t="s">
        <v>216</v>
      </c>
      <c r="C49" s="26">
        <v>614800</v>
      </c>
      <c r="D49" s="27" t="s">
        <v>363</v>
      </c>
      <c r="E49" s="26" t="s">
        <v>220</v>
      </c>
      <c r="F49" s="78">
        <v>50000</v>
      </c>
      <c r="G49" s="78">
        <v>29254.2</v>
      </c>
      <c r="H49" s="75">
        <f t="shared" si="1"/>
        <v>58.508400000000002</v>
      </c>
    </row>
    <row r="50" spans="1:8" s="29" customFormat="1" ht="13.5">
      <c r="A50" s="26"/>
      <c r="B50" s="50"/>
      <c r="C50" s="26"/>
      <c r="D50" s="27"/>
      <c r="E50" s="58" t="s">
        <v>223</v>
      </c>
      <c r="F50" s="76">
        <f>SUM(F12)</f>
        <v>2430000</v>
      </c>
      <c r="G50" s="76">
        <f>SUM(G12)</f>
        <v>2093093.6599999997</v>
      </c>
      <c r="H50" s="75">
        <f t="shared" si="1"/>
        <v>86.135541563785992</v>
      </c>
    </row>
    <row r="51" spans="1:8" s="29" customFormat="1" ht="24">
      <c r="A51" s="11">
        <v>100131</v>
      </c>
      <c r="B51" s="14"/>
      <c r="C51" s="14"/>
      <c r="D51" s="15"/>
      <c r="E51" s="60" t="s">
        <v>356</v>
      </c>
      <c r="F51" s="74"/>
      <c r="G51" s="74"/>
      <c r="H51" s="74"/>
    </row>
    <row r="52" spans="1:8" s="21" customFormat="1" ht="13.5">
      <c r="A52" s="18"/>
      <c r="B52" s="48"/>
      <c r="C52" s="18">
        <v>610000</v>
      </c>
      <c r="D52" s="19">
        <v>1</v>
      </c>
      <c r="E52" s="18" t="s">
        <v>187</v>
      </c>
      <c r="F52" s="75">
        <f>SUM(F53+F64+F67)</f>
        <v>2713000</v>
      </c>
      <c r="G52" s="75">
        <f>SUM(G53+G64+G67)</f>
        <v>2574229.1399999997</v>
      </c>
      <c r="H52" s="75">
        <f t="shared" ref="H52:H78" si="2">SUM(G52/(F52/100))</f>
        <v>94.884966457795784</v>
      </c>
    </row>
    <row r="53" spans="1:8" s="25" customFormat="1" ht="13.5">
      <c r="A53" s="22"/>
      <c r="B53" s="49"/>
      <c r="C53" s="22">
        <v>613000</v>
      </c>
      <c r="D53" s="23" t="s">
        <v>10</v>
      </c>
      <c r="E53" s="22" t="s">
        <v>188</v>
      </c>
      <c r="F53" s="76">
        <f>SUM(F54:F63)</f>
        <v>2193000</v>
      </c>
      <c r="G53" s="76">
        <f>SUM(G54:G63)</f>
        <v>2123752.38</v>
      </c>
      <c r="H53" s="75">
        <f t="shared" si="2"/>
        <v>96.842333789329686</v>
      </c>
    </row>
    <row r="54" spans="1:8" s="29" customFormat="1" ht="13.5">
      <c r="A54" s="26"/>
      <c r="B54" s="50" t="s">
        <v>194</v>
      </c>
      <c r="C54" s="26">
        <v>613100</v>
      </c>
      <c r="D54" s="27" t="s">
        <v>12</v>
      </c>
      <c r="E54" s="26" t="s">
        <v>190</v>
      </c>
      <c r="F54" s="78">
        <v>1000</v>
      </c>
      <c r="G54" s="78">
        <v>50</v>
      </c>
      <c r="H54" s="75">
        <f t="shared" si="2"/>
        <v>5</v>
      </c>
    </row>
    <row r="55" spans="1:8" s="29" customFormat="1" ht="13.5">
      <c r="A55" s="26"/>
      <c r="B55" s="50" t="s">
        <v>224</v>
      </c>
      <c r="C55" s="26">
        <v>613200</v>
      </c>
      <c r="D55" s="27" t="s">
        <v>20</v>
      </c>
      <c r="E55" s="26" t="s">
        <v>225</v>
      </c>
      <c r="F55" s="78">
        <v>200000</v>
      </c>
      <c r="G55" s="78">
        <v>165553.48000000001</v>
      </c>
      <c r="H55" s="75">
        <f t="shared" si="2"/>
        <v>82.776740000000004</v>
      </c>
    </row>
    <row r="56" spans="1:8" s="29" customFormat="1" ht="13.5">
      <c r="A56" s="26"/>
      <c r="B56" s="50" t="s">
        <v>226</v>
      </c>
      <c r="C56" s="26">
        <v>613300</v>
      </c>
      <c r="D56" s="27" t="s">
        <v>23</v>
      </c>
      <c r="E56" s="26" t="s">
        <v>399</v>
      </c>
      <c r="F56" s="78">
        <v>470000</v>
      </c>
      <c r="G56" s="78">
        <v>472442.26</v>
      </c>
      <c r="H56" s="75">
        <f t="shared" si="2"/>
        <v>100.51962978723404</v>
      </c>
    </row>
    <row r="57" spans="1:8" s="29" customFormat="1" ht="13.5">
      <c r="A57" s="26"/>
      <c r="B57" s="50" t="s">
        <v>226</v>
      </c>
      <c r="C57" s="26">
        <v>613300</v>
      </c>
      <c r="D57" s="27" t="s">
        <v>197</v>
      </c>
      <c r="E57" s="26" t="s">
        <v>400</v>
      </c>
      <c r="F57" s="78">
        <v>800000</v>
      </c>
      <c r="G57" s="78">
        <v>847444.03</v>
      </c>
      <c r="H57" s="75">
        <f t="shared" si="2"/>
        <v>105.93050375</v>
      </c>
    </row>
    <row r="58" spans="1:8" s="29" customFormat="1" ht="13.5">
      <c r="A58" s="26"/>
      <c r="B58" s="50" t="s">
        <v>227</v>
      </c>
      <c r="C58" s="26">
        <v>613300</v>
      </c>
      <c r="D58" s="27" t="s">
        <v>198</v>
      </c>
      <c r="E58" s="26" t="s">
        <v>402</v>
      </c>
      <c r="F58" s="78">
        <v>150000</v>
      </c>
      <c r="G58" s="78">
        <v>121628.7</v>
      </c>
      <c r="H58" s="75">
        <f t="shared" si="2"/>
        <v>81.085799999999992</v>
      </c>
    </row>
    <row r="59" spans="1:8" s="29" customFormat="1" ht="13.5">
      <c r="A59" s="26"/>
      <c r="B59" s="50"/>
      <c r="C59" s="26">
        <v>613300</v>
      </c>
      <c r="D59" s="27" t="s">
        <v>200</v>
      </c>
      <c r="E59" s="26" t="s">
        <v>404</v>
      </c>
      <c r="F59" s="78">
        <v>100000</v>
      </c>
      <c r="G59" s="78">
        <v>53080.44</v>
      </c>
      <c r="H59" s="75">
        <f t="shared" si="2"/>
        <v>53.080440000000003</v>
      </c>
    </row>
    <row r="60" spans="1:8" s="29" customFormat="1" ht="13.5">
      <c r="A60" s="26"/>
      <c r="B60" s="50" t="s">
        <v>196</v>
      </c>
      <c r="C60" s="26">
        <v>613700</v>
      </c>
      <c r="D60" s="27" t="s">
        <v>201</v>
      </c>
      <c r="E60" s="26" t="s">
        <v>401</v>
      </c>
      <c r="F60" s="78">
        <v>300000</v>
      </c>
      <c r="G60" s="78">
        <v>302843.03999999998</v>
      </c>
      <c r="H60" s="75">
        <f t="shared" si="2"/>
        <v>100.94767999999999</v>
      </c>
    </row>
    <row r="61" spans="1:8" s="29" customFormat="1" ht="13.5">
      <c r="A61" s="26"/>
      <c r="B61" s="50" t="s">
        <v>194</v>
      </c>
      <c r="C61" s="26">
        <v>613900</v>
      </c>
      <c r="D61" s="27" t="s">
        <v>396</v>
      </c>
      <c r="E61" s="26" t="s">
        <v>191</v>
      </c>
      <c r="F61" s="78">
        <v>32000</v>
      </c>
      <c r="G61" s="78">
        <v>30809.24</v>
      </c>
      <c r="H61" s="75">
        <f t="shared" si="2"/>
        <v>96.278874999999999</v>
      </c>
    </row>
    <row r="62" spans="1:8" s="29" customFormat="1" ht="13.5">
      <c r="A62" s="26"/>
      <c r="B62" s="50" t="s">
        <v>196</v>
      </c>
      <c r="C62" s="26">
        <v>613900</v>
      </c>
      <c r="D62" s="66" t="s">
        <v>397</v>
      </c>
      <c r="E62" s="26" t="s">
        <v>230</v>
      </c>
      <c r="F62" s="78">
        <v>20000</v>
      </c>
      <c r="G62" s="78">
        <v>10679.04</v>
      </c>
      <c r="H62" s="75">
        <f t="shared" si="2"/>
        <v>53.395200000000003</v>
      </c>
    </row>
    <row r="63" spans="1:8" s="29" customFormat="1" ht="13.5">
      <c r="A63" s="26"/>
      <c r="B63" s="50" t="s">
        <v>196</v>
      </c>
      <c r="C63" s="26">
        <v>613900</v>
      </c>
      <c r="D63" s="66" t="s">
        <v>403</v>
      </c>
      <c r="E63" s="26" t="s">
        <v>199</v>
      </c>
      <c r="F63" s="78">
        <v>120000</v>
      </c>
      <c r="G63" s="78">
        <v>119222.15</v>
      </c>
      <c r="H63" s="75">
        <f t="shared" si="2"/>
        <v>99.351791666666657</v>
      </c>
    </row>
    <row r="64" spans="1:8" s="25" customFormat="1" ht="13.5">
      <c r="A64" s="22"/>
      <c r="B64" s="49"/>
      <c r="C64" s="22">
        <v>614000</v>
      </c>
      <c r="D64" s="23" t="s">
        <v>29</v>
      </c>
      <c r="E64" s="22" t="s">
        <v>204</v>
      </c>
      <c r="F64" s="76">
        <f>SUM(F65:F66)</f>
        <v>470000</v>
      </c>
      <c r="G64" s="76">
        <f>SUM(G65:G66)</f>
        <v>402598.40000000002</v>
      </c>
      <c r="H64" s="75">
        <f t="shared" si="2"/>
        <v>85.659234042553194</v>
      </c>
    </row>
    <row r="65" spans="1:8" s="29" customFormat="1" ht="13.5">
      <c r="A65" s="26"/>
      <c r="B65" s="50" t="s">
        <v>226</v>
      </c>
      <c r="C65" s="26">
        <v>614400</v>
      </c>
      <c r="D65" s="27" t="s">
        <v>31</v>
      </c>
      <c r="E65" s="26" t="s">
        <v>373</v>
      </c>
      <c r="F65" s="78">
        <v>120000</v>
      </c>
      <c r="G65" s="78">
        <v>119598.39999999999</v>
      </c>
      <c r="H65" s="75">
        <f t="shared" si="2"/>
        <v>99.665333333333322</v>
      </c>
    </row>
    <row r="66" spans="1:8" s="29" customFormat="1" ht="13.5">
      <c r="A66" s="26"/>
      <c r="B66" s="50" t="s">
        <v>194</v>
      </c>
      <c r="C66" s="26">
        <v>614400</v>
      </c>
      <c r="D66" s="27" t="s">
        <v>206</v>
      </c>
      <c r="E66" s="26" t="s">
        <v>391</v>
      </c>
      <c r="F66" s="78">
        <v>350000</v>
      </c>
      <c r="G66" s="78">
        <v>283000</v>
      </c>
      <c r="H66" s="75">
        <f t="shared" si="2"/>
        <v>80.857142857142861</v>
      </c>
    </row>
    <row r="67" spans="1:8" s="25" customFormat="1" ht="13.5">
      <c r="A67" s="22"/>
      <c r="B67" s="49"/>
      <c r="C67" s="22">
        <v>61600</v>
      </c>
      <c r="D67" s="23" t="s">
        <v>45</v>
      </c>
      <c r="E67" s="22" t="s">
        <v>231</v>
      </c>
      <c r="F67" s="76">
        <f>SUM(F68)</f>
        <v>50000</v>
      </c>
      <c r="G67" s="76">
        <f>SUM(G68)</f>
        <v>47878.36</v>
      </c>
      <c r="H67" s="75">
        <f t="shared" si="2"/>
        <v>95.756720000000001</v>
      </c>
    </row>
    <row r="68" spans="1:8" s="29" customFormat="1" ht="13.5">
      <c r="A68" s="26"/>
      <c r="B68" s="50" t="s">
        <v>232</v>
      </c>
      <c r="C68" s="26">
        <v>616100</v>
      </c>
      <c r="D68" s="27" t="s">
        <v>47</v>
      </c>
      <c r="E68" s="26" t="s">
        <v>233</v>
      </c>
      <c r="F68" s="78">
        <v>50000</v>
      </c>
      <c r="G68" s="78">
        <v>47878.36</v>
      </c>
      <c r="H68" s="75">
        <f t="shared" si="2"/>
        <v>95.756720000000001</v>
      </c>
    </row>
    <row r="69" spans="1:8" s="25" customFormat="1" ht="13.5">
      <c r="A69" s="22"/>
      <c r="B69" s="49"/>
      <c r="C69" s="22">
        <v>821000</v>
      </c>
      <c r="D69" s="23" t="s">
        <v>340</v>
      </c>
      <c r="E69" s="58" t="s">
        <v>221</v>
      </c>
      <c r="F69" s="76">
        <f>SUM(F70:F76)</f>
        <v>2120000</v>
      </c>
      <c r="G69" s="76">
        <f>SUM(G70:G76)</f>
        <v>1915011.0100000002</v>
      </c>
      <c r="H69" s="75">
        <f t="shared" si="2"/>
        <v>90.330708018867938</v>
      </c>
    </row>
    <row r="70" spans="1:8" s="29" customFormat="1" ht="13.5">
      <c r="A70" s="26"/>
      <c r="B70" s="50" t="s">
        <v>194</v>
      </c>
      <c r="C70" s="26">
        <v>821100</v>
      </c>
      <c r="D70" s="27" t="s">
        <v>54</v>
      </c>
      <c r="E70" s="26" t="s">
        <v>374</v>
      </c>
      <c r="F70" s="78">
        <v>20000</v>
      </c>
      <c r="G70" s="78">
        <v>19522</v>
      </c>
      <c r="H70" s="75">
        <f t="shared" si="2"/>
        <v>97.61</v>
      </c>
    </row>
    <row r="71" spans="1:8" s="29" customFormat="1" ht="13.5">
      <c r="A71" s="26"/>
      <c r="B71" s="50" t="s">
        <v>194</v>
      </c>
      <c r="C71" s="26">
        <v>821500</v>
      </c>
      <c r="D71" s="27" t="s">
        <v>73</v>
      </c>
      <c r="E71" s="26" t="s">
        <v>405</v>
      </c>
      <c r="F71" s="78">
        <v>80000</v>
      </c>
      <c r="G71" s="78">
        <v>61064.160000000003</v>
      </c>
      <c r="H71" s="75">
        <f t="shared" si="2"/>
        <v>76.330200000000005</v>
      </c>
    </row>
    <row r="72" spans="1:8" s="29" customFormat="1" ht="13.5">
      <c r="A72" s="26"/>
      <c r="B72" s="50" t="s">
        <v>194</v>
      </c>
      <c r="C72" s="26">
        <v>821600</v>
      </c>
      <c r="D72" s="27" t="s">
        <v>83</v>
      </c>
      <c r="E72" s="26" t="s">
        <v>398</v>
      </c>
      <c r="F72" s="78">
        <v>1400000</v>
      </c>
      <c r="G72" s="78">
        <v>1281730.3500000001</v>
      </c>
      <c r="H72" s="75">
        <f t="shared" si="2"/>
        <v>91.552167857142862</v>
      </c>
    </row>
    <row r="73" spans="1:8" s="29" customFormat="1" ht="13.5">
      <c r="A73" s="26"/>
      <c r="B73" s="50" t="s">
        <v>228</v>
      </c>
      <c r="C73" s="26">
        <v>821600</v>
      </c>
      <c r="D73" s="27" t="s">
        <v>89</v>
      </c>
      <c r="E73" s="26" t="s">
        <v>406</v>
      </c>
      <c r="F73" s="78">
        <v>150000</v>
      </c>
      <c r="G73" s="78">
        <v>150000</v>
      </c>
      <c r="H73" s="75">
        <f t="shared" si="2"/>
        <v>100</v>
      </c>
    </row>
    <row r="74" spans="1:8" s="29" customFormat="1" ht="13.5">
      <c r="A74" s="26"/>
      <c r="B74" s="50" t="s">
        <v>194</v>
      </c>
      <c r="C74" s="26">
        <v>821600</v>
      </c>
      <c r="D74" s="27" t="s">
        <v>95</v>
      </c>
      <c r="E74" s="26" t="s">
        <v>339</v>
      </c>
      <c r="F74" s="78">
        <v>130000</v>
      </c>
      <c r="G74" s="78">
        <v>75402.13</v>
      </c>
      <c r="H74" s="75">
        <f t="shared" si="2"/>
        <v>58.001638461538462</v>
      </c>
    </row>
    <row r="75" spans="1:8" s="29" customFormat="1" ht="13.5">
      <c r="A75" s="26"/>
      <c r="B75" s="50" t="s">
        <v>194</v>
      </c>
      <c r="C75" s="26">
        <v>821600</v>
      </c>
      <c r="D75" s="27" t="s">
        <v>122</v>
      </c>
      <c r="E75" s="26" t="s">
        <v>276</v>
      </c>
      <c r="F75" s="78">
        <v>250000</v>
      </c>
      <c r="G75" s="78">
        <v>257195.76</v>
      </c>
      <c r="H75" s="75">
        <f t="shared" si="2"/>
        <v>102.878304</v>
      </c>
    </row>
    <row r="76" spans="1:8" s="29" customFormat="1" ht="13.5">
      <c r="A76" s="26"/>
      <c r="B76" s="50" t="s">
        <v>222</v>
      </c>
      <c r="C76" s="26">
        <v>821600</v>
      </c>
      <c r="D76" s="27" t="s">
        <v>153</v>
      </c>
      <c r="E76" s="26" t="s">
        <v>383</v>
      </c>
      <c r="F76" s="78">
        <v>90000</v>
      </c>
      <c r="G76" s="78">
        <v>70096.61</v>
      </c>
      <c r="H76" s="75">
        <f t="shared" si="2"/>
        <v>77.885122222222222</v>
      </c>
    </row>
    <row r="77" spans="1:8" s="25" customFormat="1" ht="13.5">
      <c r="A77" s="22"/>
      <c r="B77" s="49" t="s">
        <v>232</v>
      </c>
      <c r="C77" s="22">
        <v>823100</v>
      </c>
      <c r="D77" s="23">
        <v>3</v>
      </c>
      <c r="E77" s="22" t="s">
        <v>234</v>
      </c>
      <c r="F77" s="76">
        <v>75000</v>
      </c>
      <c r="G77" s="76">
        <v>72490.070000000007</v>
      </c>
      <c r="H77" s="75">
        <f t="shared" si="2"/>
        <v>96.653426666666675</v>
      </c>
    </row>
    <row r="78" spans="1:8" s="29" customFormat="1" ht="13.5">
      <c r="A78" s="26"/>
      <c r="B78" s="50"/>
      <c r="C78" s="26"/>
      <c r="D78" s="27"/>
      <c r="E78" s="58" t="s">
        <v>235</v>
      </c>
      <c r="F78" s="76">
        <f>SUM(F52+F69+F77)</f>
        <v>4908000</v>
      </c>
      <c r="G78" s="76">
        <f>SUM(G52+G69+G77)</f>
        <v>4561730.2200000007</v>
      </c>
      <c r="H78" s="75">
        <f t="shared" si="2"/>
        <v>92.944788508557465</v>
      </c>
    </row>
    <row r="79" spans="1:8" s="29" customFormat="1" ht="24">
      <c r="A79" s="11">
        <v>100141</v>
      </c>
      <c r="B79" s="14"/>
      <c r="C79" s="14"/>
      <c r="D79" s="15"/>
      <c r="E79" s="60" t="s">
        <v>357</v>
      </c>
      <c r="F79" s="74"/>
      <c r="G79" s="74"/>
      <c r="H79" s="74"/>
    </row>
    <row r="80" spans="1:8" s="21" customFormat="1" ht="13.5">
      <c r="A80" s="18"/>
      <c r="B80" s="18"/>
      <c r="C80" s="18">
        <v>610000</v>
      </c>
      <c r="D80" s="19">
        <v>1</v>
      </c>
      <c r="E80" s="18" t="s">
        <v>187</v>
      </c>
      <c r="F80" s="75">
        <f t="shared" ref="F80:G80" si="3">SUM(F81)</f>
        <v>201000</v>
      </c>
      <c r="G80" s="75">
        <f t="shared" si="3"/>
        <v>209272.33000000002</v>
      </c>
      <c r="H80" s="75">
        <f t="shared" ref="H80:H86" si="4">SUM(G80/(F80/100))</f>
        <v>104.11558706467663</v>
      </c>
    </row>
    <row r="81" spans="1:8" s="25" customFormat="1" ht="13.5">
      <c r="A81" s="22"/>
      <c r="B81" s="49"/>
      <c r="C81" s="22">
        <v>613000</v>
      </c>
      <c r="D81" s="23" t="s">
        <v>10</v>
      </c>
      <c r="E81" s="22" t="s">
        <v>188</v>
      </c>
      <c r="F81" s="76">
        <f>SUM(F82:F85)</f>
        <v>201000</v>
      </c>
      <c r="G81" s="76">
        <f>SUM(G82:G85)</f>
        <v>209272.33000000002</v>
      </c>
      <c r="H81" s="75">
        <f t="shared" si="4"/>
        <v>104.11558706467663</v>
      </c>
    </row>
    <row r="82" spans="1:8" s="29" customFormat="1" ht="13.5">
      <c r="A82" s="26"/>
      <c r="B82" s="46" t="s">
        <v>196</v>
      </c>
      <c r="C82" s="26">
        <v>613100</v>
      </c>
      <c r="D82" s="27" t="s">
        <v>12</v>
      </c>
      <c r="E82" s="26" t="s">
        <v>190</v>
      </c>
      <c r="F82" s="78">
        <v>1000</v>
      </c>
      <c r="G82" s="78">
        <v>0</v>
      </c>
      <c r="H82" s="75">
        <f t="shared" si="4"/>
        <v>0</v>
      </c>
    </row>
    <row r="83" spans="1:8" s="29" customFormat="1" ht="13.5">
      <c r="A83" s="26"/>
      <c r="B83" s="50" t="s">
        <v>213</v>
      </c>
      <c r="C83" s="26">
        <v>613900</v>
      </c>
      <c r="D83" s="27" t="s">
        <v>20</v>
      </c>
      <c r="E83" s="26" t="s">
        <v>229</v>
      </c>
      <c r="F83" s="78">
        <v>75000</v>
      </c>
      <c r="G83" s="78">
        <v>75603.77</v>
      </c>
      <c r="H83" s="75">
        <f t="shared" si="4"/>
        <v>100.80502666666668</v>
      </c>
    </row>
    <row r="84" spans="1:8" s="29" customFormat="1" ht="13.5">
      <c r="A84" s="26"/>
      <c r="B84" s="50" t="s">
        <v>196</v>
      </c>
      <c r="C84" s="26">
        <v>613900</v>
      </c>
      <c r="D84" s="27" t="s">
        <v>23</v>
      </c>
      <c r="E84" s="26" t="s">
        <v>191</v>
      </c>
      <c r="F84" s="78">
        <v>65000</v>
      </c>
      <c r="G84" s="78">
        <v>65300.23</v>
      </c>
      <c r="H84" s="75">
        <f t="shared" si="4"/>
        <v>100.46189230769231</v>
      </c>
    </row>
    <row r="85" spans="1:8" s="29" customFormat="1" ht="13.5">
      <c r="A85" s="26"/>
      <c r="B85" s="50" t="s">
        <v>196</v>
      </c>
      <c r="C85" s="26">
        <v>613900</v>
      </c>
      <c r="D85" s="27" t="s">
        <v>197</v>
      </c>
      <c r="E85" s="26" t="s">
        <v>364</v>
      </c>
      <c r="F85" s="78">
        <v>60000</v>
      </c>
      <c r="G85" s="78">
        <v>68368.33</v>
      </c>
      <c r="H85" s="75">
        <f t="shared" si="4"/>
        <v>113.94721666666668</v>
      </c>
    </row>
    <row r="86" spans="1:8" s="29" customFormat="1" ht="13.5">
      <c r="A86" s="26"/>
      <c r="B86" s="26"/>
      <c r="C86" s="26"/>
      <c r="D86" s="27"/>
      <c r="E86" s="58" t="s">
        <v>279</v>
      </c>
      <c r="F86" s="76">
        <f>SUM(F80)</f>
        <v>201000</v>
      </c>
      <c r="G86" s="76">
        <f>SUM(G80)</f>
        <v>209272.33000000002</v>
      </c>
      <c r="H86" s="75">
        <f t="shared" si="4"/>
        <v>104.11558706467663</v>
      </c>
    </row>
    <row r="87" spans="1:8" s="29" customFormat="1" ht="24">
      <c r="A87" s="11">
        <v>100151</v>
      </c>
      <c r="B87" s="14"/>
      <c r="C87" s="14"/>
      <c r="D87" s="15"/>
      <c r="E87" s="60" t="s">
        <v>358</v>
      </c>
      <c r="F87" s="74"/>
      <c r="G87" s="74"/>
      <c r="H87" s="74"/>
    </row>
    <row r="88" spans="1:8" s="21" customFormat="1" ht="13.5">
      <c r="A88" s="18"/>
      <c r="B88" s="18"/>
      <c r="C88" s="18">
        <v>610000</v>
      </c>
      <c r="D88" s="19">
        <v>1</v>
      </c>
      <c r="E88" s="18" t="s">
        <v>187</v>
      </c>
      <c r="F88" s="75">
        <f>SUM(F89+F92+F94+F105)</f>
        <v>4346000</v>
      </c>
      <c r="G88" s="75">
        <f>SUM(G89+G92+G94+G105)</f>
        <v>4326689.1899999995</v>
      </c>
      <c r="H88" s="75">
        <f t="shared" ref="H88:H117" si="5">SUM(G88/(F88/100))</f>
        <v>99.555664749194648</v>
      </c>
    </row>
    <row r="89" spans="1:8" s="25" customFormat="1" ht="13.5">
      <c r="A89" s="22"/>
      <c r="B89" s="49"/>
      <c r="C89" s="22">
        <v>611000</v>
      </c>
      <c r="D89" s="23" t="s">
        <v>10</v>
      </c>
      <c r="E89" s="22" t="s">
        <v>280</v>
      </c>
      <c r="F89" s="76">
        <f>SUM(F90+F91)</f>
        <v>2395000</v>
      </c>
      <c r="G89" s="76">
        <f>SUM(G90+G91)</f>
        <v>2460267.4500000002</v>
      </c>
      <c r="H89" s="75">
        <f t="shared" si="5"/>
        <v>102.72515448851776</v>
      </c>
    </row>
    <row r="90" spans="1:8" s="29" customFormat="1" ht="13.5">
      <c r="A90" s="26"/>
      <c r="B90" s="50" t="s">
        <v>258</v>
      </c>
      <c r="C90" s="26">
        <v>611100</v>
      </c>
      <c r="D90" s="27" t="s">
        <v>12</v>
      </c>
      <c r="E90" s="26" t="s">
        <v>281</v>
      </c>
      <c r="F90" s="78">
        <v>2100000</v>
      </c>
      <c r="G90" s="78">
        <v>2169417.2400000002</v>
      </c>
      <c r="H90" s="75">
        <f t="shared" si="5"/>
        <v>103.30558285714287</v>
      </c>
    </row>
    <row r="91" spans="1:8" s="29" customFormat="1" ht="13.5">
      <c r="A91" s="26"/>
      <c r="B91" s="50" t="s">
        <v>258</v>
      </c>
      <c r="C91" s="26">
        <v>611200</v>
      </c>
      <c r="D91" s="27" t="s">
        <v>20</v>
      </c>
      <c r="E91" s="26" t="s">
        <v>282</v>
      </c>
      <c r="F91" s="78">
        <v>295000</v>
      </c>
      <c r="G91" s="78">
        <v>290850.21000000002</v>
      </c>
      <c r="H91" s="75">
        <f t="shared" si="5"/>
        <v>98.593291525423737</v>
      </c>
    </row>
    <row r="92" spans="1:8" s="25" customFormat="1" ht="13.5">
      <c r="A92" s="22"/>
      <c r="B92" s="49"/>
      <c r="C92" s="22">
        <v>612000</v>
      </c>
      <c r="D92" s="23" t="s">
        <v>29</v>
      </c>
      <c r="E92" s="22" t="s">
        <v>283</v>
      </c>
      <c r="F92" s="76">
        <f>SUM(F93)</f>
        <v>220000</v>
      </c>
      <c r="G92" s="76">
        <f>SUM(G93)</f>
        <v>227788.76</v>
      </c>
      <c r="H92" s="75">
        <f t="shared" si="5"/>
        <v>103.54034545454546</v>
      </c>
    </row>
    <row r="93" spans="1:8" s="29" customFormat="1" ht="13.5">
      <c r="A93" s="26"/>
      <c r="B93" s="50" t="s">
        <v>258</v>
      </c>
      <c r="C93" s="26">
        <v>612100</v>
      </c>
      <c r="D93" s="27" t="s">
        <v>31</v>
      </c>
      <c r="E93" s="26" t="s">
        <v>283</v>
      </c>
      <c r="F93" s="78">
        <v>220000</v>
      </c>
      <c r="G93" s="78">
        <v>227788.76</v>
      </c>
      <c r="H93" s="75">
        <f t="shared" si="5"/>
        <v>103.54034545454546</v>
      </c>
    </row>
    <row r="94" spans="1:8" s="25" customFormat="1" ht="13.5">
      <c r="A94" s="22"/>
      <c r="B94" s="49"/>
      <c r="C94" s="22">
        <v>613000</v>
      </c>
      <c r="D94" s="23" t="s">
        <v>45</v>
      </c>
      <c r="E94" s="22" t="s">
        <v>188</v>
      </c>
      <c r="F94" s="76">
        <f>SUM(F95:F104)</f>
        <v>485000</v>
      </c>
      <c r="G94" s="76">
        <f>SUM(G95:G104)</f>
        <v>415765.50999999995</v>
      </c>
      <c r="H94" s="75">
        <f t="shared" si="5"/>
        <v>85.724847422680398</v>
      </c>
    </row>
    <row r="95" spans="1:8" s="29" customFormat="1" ht="13.5">
      <c r="A95" s="26"/>
      <c r="B95" s="50" t="s">
        <v>284</v>
      </c>
      <c r="C95" s="26">
        <v>613100</v>
      </c>
      <c r="D95" s="27" t="s">
        <v>47</v>
      </c>
      <c r="E95" s="26" t="s">
        <v>190</v>
      </c>
      <c r="F95" s="78">
        <v>1000</v>
      </c>
      <c r="G95" s="78">
        <v>0</v>
      </c>
      <c r="H95" s="75">
        <f t="shared" si="5"/>
        <v>0</v>
      </c>
    </row>
    <row r="96" spans="1:8" s="29" customFormat="1" ht="13.5">
      <c r="A96" s="26"/>
      <c r="B96" s="50" t="s">
        <v>284</v>
      </c>
      <c r="C96" s="26">
        <v>613200</v>
      </c>
      <c r="D96" s="27" t="s">
        <v>50</v>
      </c>
      <c r="E96" s="26" t="s">
        <v>285</v>
      </c>
      <c r="F96" s="78">
        <v>90000</v>
      </c>
      <c r="G96" s="78">
        <v>63906.95</v>
      </c>
      <c r="H96" s="75">
        <f t="shared" si="5"/>
        <v>71.007722222222213</v>
      </c>
    </row>
    <row r="97" spans="1:8" s="29" customFormat="1" ht="13.5">
      <c r="A97" s="26"/>
      <c r="B97" s="50" t="s">
        <v>284</v>
      </c>
      <c r="C97" s="26">
        <v>613300</v>
      </c>
      <c r="D97" s="27" t="s">
        <v>286</v>
      </c>
      <c r="E97" s="26" t="s">
        <v>287</v>
      </c>
      <c r="F97" s="78">
        <v>80000</v>
      </c>
      <c r="G97" s="78">
        <v>71466.149999999994</v>
      </c>
      <c r="H97" s="75">
        <f t="shared" si="5"/>
        <v>89.332687499999992</v>
      </c>
    </row>
    <row r="98" spans="1:8" s="29" customFormat="1" ht="13.5">
      <c r="A98" s="26"/>
      <c r="B98" s="50" t="s">
        <v>284</v>
      </c>
      <c r="C98" s="26">
        <v>613400</v>
      </c>
      <c r="D98" s="27" t="s">
        <v>288</v>
      </c>
      <c r="E98" s="26" t="s">
        <v>289</v>
      </c>
      <c r="F98" s="78">
        <v>60000</v>
      </c>
      <c r="G98" s="78">
        <v>56024.15</v>
      </c>
      <c r="H98" s="75">
        <f t="shared" si="5"/>
        <v>93.373583333333329</v>
      </c>
    </row>
    <row r="99" spans="1:8" s="29" customFormat="1" ht="13.5">
      <c r="A99" s="26"/>
      <c r="B99" s="50" t="s">
        <v>284</v>
      </c>
      <c r="C99" s="26">
        <v>613500</v>
      </c>
      <c r="D99" s="27" t="s">
        <v>290</v>
      </c>
      <c r="E99" s="26" t="s">
        <v>291</v>
      </c>
      <c r="F99" s="78">
        <v>40000</v>
      </c>
      <c r="G99" s="78">
        <v>37276.25</v>
      </c>
      <c r="H99" s="75">
        <f t="shared" si="5"/>
        <v>93.190624999999997</v>
      </c>
    </row>
    <row r="100" spans="1:8" s="29" customFormat="1" ht="13.5">
      <c r="A100" s="26"/>
      <c r="B100" s="50" t="s">
        <v>284</v>
      </c>
      <c r="C100" s="26">
        <v>613700</v>
      </c>
      <c r="D100" s="27" t="s">
        <v>292</v>
      </c>
      <c r="E100" s="26" t="s">
        <v>293</v>
      </c>
      <c r="F100" s="78">
        <v>40000</v>
      </c>
      <c r="G100" s="78">
        <v>26764.66</v>
      </c>
      <c r="H100" s="75">
        <f t="shared" si="5"/>
        <v>66.911649999999995</v>
      </c>
    </row>
    <row r="101" spans="1:8" s="29" customFormat="1" ht="13.5">
      <c r="A101" s="26"/>
      <c r="B101" s="50" t="s">
        <v>284</v>
      </c>
      <c r="C101" s="26">
        <v>613800</v>
      </c>
      <c r="D101" s="27" t="s">
        <v>294</v>
      </c>
      <c r="E101" s="26" t="s">
        <v>295</v>
      </c>
      <c r="F101" s="78">
        <v>10000</v>
      </c>
      <c r="G101" s="78">
        <v>4486</v>
      </c>
      <c r="H101" s="75">
        <f t="shared" si="5"/>
        <v>44.86</v>
      </c>
    </row>
    <row r="102" spans="1:8" s="29" customFormat="1" ht="13.5">
      <c r="A102" s="26"/>
      <c r="B102" s="50" t="s">
        <v>284</v>
      </c>
      <c r="C102" s="26">
        <v>613900</v>
      </c>
      <c r="D102" s="27" t="s">
        <v>296</v>
      </c>
      <c r="E102" s="26" t="s">
        <v>191</v>
      </c>
      <c r="F102" s="78">
        <v>150000</v>
      </c>
      <c r="G102" s="78">
        <v>143626.87</v>
      </c>
      <c r="H102" s="75">
        <f t="shared" si="5"/>
        <v>95.75124666666666</v>
      </c>
    </row>
    <row r="103" spans="1:8" s="29" customFormat="1" ht="13.5" hidden="1">
      <c r="A103" s="26"/>
      <c r="B103" s="50" t="s">
        <v>284</v>
      </c>
      <c r="C103" s="26">
        <v>613900</v>
      </c>
      <c r="D103" s="27" t="s">
        <v>297</v>
      </c>
      <c r="E103" s="26" t="s">
        <v>298</v>
      </c>
      <c r="F103" s="78"/>
      <c r="G103" s="78"/>
      <c r="H103" s="75" t="e">
        <f t="shared" si="5"/>
        <v>#DIV/0!</v>
      </c>
    </row>
    <row r="104" spans="1:8" s="29" customFormat="1" ht="13.5">
      <c r="A104" s="26"/>
      <c r="B104" s="50" t="s">
        <v>258</v>
      </c>
      <c r="C104" s="26">
        <v>613900</v>
      </c>
      <c r="D104" s="27" t="s">
        <v>297</v>
      </c>
      <c r="E104" s="26" t="s">
        <v>299</v>
      </c>
      <c r="F104" s="78">
        <v>14000</v>
      </c>
      <c r="G104" s="78">
        <v>12214.48</v>
      </c>
      <c r="H104" s="75">
        <f t="shared" si="5"/>
        <v>87.246285714285705</v>
      </c>
    </row>
    <row r="105" spans="1:8" s="25" customFormat="1" ht="13.5">
      <c r="A105" s="22"/>
      <c r="B105" s="49"/>
      <c r="C105" s="22">
        <v>614000</v>
      </c>
      <c r="D105" s="23" t="s">
        <v>300</v>
      </c>
      <c r="E105" s="22" t="s">
        <v>204</v>
      </c>
      <c r="F105" s="76">
        <f>SUM(F106:F113)</f>
        <v>1246000</v>
      </c>
      <c r="G105" s="76">
        <f>SUM(G106:G113)</f>
        <v>1222867.47</v>
      </c>
      <c r="H105" s="75">
        <f t="shared" si="5"/>
        <v>98.143456661316208</v>
      </c>
    </row>
    <row r="106" spans="1:8" s="29" customFormat="1" ht="13.5">
      <c r="A106" s="26"/>
      <c r="B106" s="50" t="s">
        <v>258</v>
      </c>
      <c r="C106" s="26">
        <v>614100</v>
      </c>
      <c r="D106" s="27" t="s">
        <v>301</v>
      </c>
      <c r="E106" s="26" t="s">
        <v>302</v>
      </c>
      <c r="F106" s="78">
        <v>50000</v>
      </c>
      <c r="G106" s="78">
        <v>44200</v>
      </c>
      <c r="H106" s="75">
        <f t="shared" si="5"/>
        <v>88.4</v>
      </c>
    </row>
    <row r="107" spans="1:8" s="29" customFormat="1" ht="13.5">
      <c r="A107" s="26"/>
      <c r="B107" s="50" t="s">
        <v>224</v>
      </c>
      <c r="C107" s="26">
        <v>614100</v>
      </c>
      <c r="D107" s="27" t="s">
        <v>303</v>
      </c>
      <c r="E107" s="26" t="s">
        <v>304</v>
      </c>
      <c r="F107" s="78">
        <v>50000</v>
      </c>
      <c r="G107" s="78">
        <v>50000</v>
      </c>
      <c r="H107" s="75">
        <f t="shared" si="5"/>
        <v>100</v>
      </c>
    </row>
    <row r="108" spans="1:8" s="29" customFormat="1" ht="13.5">
      <c r="A108" s="26"/>
      <c r="B108" s="50" t="s">
        <v>194</v>
      </c>
      <c r="C108" s="26">
        <v>614100</v>
      </c>
      <c r="D108" s="27" t="s">
        <v>305</v>
      </c>
      <c r="E108" s="26" t="s">
        <v>392</v>
      </c>
      <c r="F108" s="78">
        <v>150000</v>
      </c>
      <c r="G108" s="78">
        <v>153918.5</v>
      </c>
      <c r="H108" s="75">
        <f t="shared" si="5"/>
        <v>102.61233333333334</v>
      </c>
    </row>
    <row r="109" spans="1:8" s="29" customFormat="1" ht="13.5">
      <c r="A109" s="26"/>
      <c r="B109" s="50" t="s">
        <v>258</v>
      </c>
      <c r="C109" s="26">
        <v>614100</v>
      </c>
      <c r="D109" s="27" t="s">
        <v>322</v>
      </c>
      <c r="E109" s="26" t="s">
        <v>274</v>
      </c>
      <c r="F109" s="78">
        <v>10000</v>
      </c>
      <c r="G109" s="78">
        <v>6000</v>
      </c>
      <c r="H109" s="75">
        <f t="shared" si="5"/>
        <v>60</v>
      </c>
    </row>
    <row r="110" spans="1:8" s="29" customFormat="1" ht="13.5">
      <c r="A110" s="26"/>
      <c r="B110" s="50" t="s">
        <v>239</v>
      </c>
      <c r="C110" s="26">
        <v>614200</v>
      </c>
      <c r="D110" s="27" t="s">
        <v>325</v>
      </c>
      <c r="E110" s="26" t="s">
        <v>361</v>
      </c>
      <c r="F110" s="78">
        <v>210000</v>
      </c>
      <c r="G110" s="78">
        <v>208000</v>
      </c>
      <c r="H110" s="75">
        <f t="shared" si="5"/>
        <v>99.047619047619051</v>
      </c>
    </row>
    <row r="111" spans="1:8" s="29" customFormat="1" ht="13.5">
      <c r="A111" s="26"/>
      <c r="B111" s="50">
        <v>1091</v>
      </c>
      <c r="C111" s="26">
        <v>614200</v>
      </c>
      <c r="D111" s="27" t="s">
        <v>327</v>
      </c>
      <c r="E111" s="26" t="s">
        <v>409</v>
      </c>
      <c r="F111" s="78">
        <v>700000</v>
      </c>
      <c r="G111" s="78">
        <v>684868.97</v>
      </c>
      <c r="H111" s="75">
        <f t="shared" si="5"/>
        <v>97.838424285714282</v>
      </c>
    </row>
    <row r="112" spans="1:8" s="29" customFormat="1" ht="13.5">
      <c r="A112" s="26"/>
      <c r="B112" s="50">
        <v>1091</v>
      </c>
      <c r="C112" s="26">
        <v>614200</v>
      </c>
      <c r="D112" s="27" t="s">
        <v>329</v>
      </c>
      <c r="E112" s="26" t="s">
        <v>243</v>
      </c>
      <c r="F112" s="78">
        <v>10000</v>
      </c>
      <c r="G112" s="78">
        <v>8580</v>
      </c>
      <c r="H112" s="75">
        <f t="shared" si="5"/>
        <v>85.8</v>
      </c>
    </row>
    <row r="113" spans="1:8" s="29" customFormat="1" ht="13.5">
      <c r="A113" s="26"/>
      <c r="B113" s="50" t="s">
        <v>258</v>
      </c>
      <c r="C113" s="26">
        <v>614300</v>
      </c>
      <c r="D113" s="27" t="s">
        <v>365</v>
      </c>
      <c r="E113" s="26" t="s">
        <v>408</v>
      </c>
      <c r="F113" s="78">
        <v>66000</v>
      </c>
      <c r="G113" s="78">
        <v>67300</v>
      </c>
      <c r="H113" s="75">
        <f t="shared" si="5"/>
        <v>101.96969696969697</v>
      </c>
    </row>
    <row r="114" spans="1:8" s="25" customFormat="1" ht="13.5">
      <c r="A114" s="22"/>
      <c r="B114" s="49"/>
      <c r="C114" s="22">
        <v>821000</v>
      </c>
      <c r="D114" s="23">
        <v>2</v>
      </c>
      <c r="E114" s="58" t="s">
        <v>221</v>
      </c>
      <c r="F114" s="76">
        <f>SUM(F115:F116)</f>
        <v>125000</v>
      </c>
      <c r="G114" s="76">
        <f>SUM(G115:G116)</f>
        <v>124886.47</v>
      </c>
      <c r="H114" s="75">
        <f t="shared" si="5"/>
        <v>99.909176000000002</v>
      </c>
    </row>
    <row r="115" spans="1:8" s="29" customFormat="1" ht="13.5">
      <c r="A115" s="26"/>
      <c r="B115" s="50" t="s">
        <v>284</v>
      </c>
      <c r="C115" s="26">
        <v>821300</v>
      </c>
      <c r="D115" s="27" t="s">
        <v>54</v>
      </c>
      <c r="E115" s="26" t="s">
        <v>306</v>
      </c>
      <c r="F115" s="78">
        <v>105000</v>
      </c>
      <c r="G115" s="78">
        <v>105235.17</v>
      </c>
      <c r="H115" s="75">
        <f t="shared" si="5"/>
        <v>100.22397142857143</v>
      </c>
    </row>
    <row r="116" spans="1:8" s="29" customFormat="1" ht="13.5">
      <c r="A116" s="26"/>
      <c r="B116" s="50" t="s">
        <v>284</v>
      </c>
      <c r="C116" s="26">
        <v>821300</v>
      </c>
      <c r="D116" s="27" t="s">
        <v>73</v>
      </c>
      <c r="E116" s="26" t="s">
        <v>351</v>
      </c>
      <c r="F116" s="78">
        <v>20000</v>
      </c>
      <c r="G116" s="78">
        <v>19651.3</v>
      </c>
      <c r="H116" s="75">
        <f t="shared" si="5"/>
        <v>98.256500000000003</v>
      </c>
    </row>
    <row r="117" spans="1:8" s="29" customFormat="1" ht="13.5">
      <c r="A117" s="26"/>
      <c r="B117" s="50"/>
      <c r="C117" s="26"/>
      <c r="D117" s="27"/>
      <c r="E117" s="58" t="s">
        <v>308</v>
      </c>
      <c r="F117" s="76">
        <f>SUM(F88+F114)</f>
        <v>4471000</v>
      </c>
      <c r="G117" s="76">
        <f>SUM(G88+G114)</f>
        <v>4451575.6599999992</v>
      </c>
      <c r="H117" s="75">
        <f t="shared" si="5"/>
        <v>99.565548199507916</v>
      </c>
    </row>
    <row r="118" spans="1:8" s="17" customFormat="1" ht="24">
      <c r="A118" s="52">
        <v>100161</v>
      </c>
      <c r="B118" s="53"/>
      <c r="C118" s="53"/>
      <c r="D118" s="54"/>
      <c r="E118" s="60" t="s">
        <v>359</v>
      </c>
      <c r="F118" s="84"/>
      <c r="G118" s="84"/>
      <c r="H118" s="84"/>
    </row>
    <row r="119" spans="1:8" s="21" customFormat="1" ht="13.5">
      <c r="A119" s="18"/>
      <c r="B119" s="18"/>
      <c r="C119" s="18">
        <v>610000</v>
      </c>
      <c r="D119" s="19">
        <v>1</v>
      </c>
      <c r="E119" s="18" t="s">
        <v>187</v>
      </c>
      <c r="F119" s="75">
        <f>SUM(F120+F127)</f>
        <v>287800</v>
      </c>
      <c r="G119" s="75">
        <f>SUM(G120+G127)</f>
        <v>248890.52</v>
      </c>
      <c r="H119" s="75">
        <f t="shared" ref="H119:H129" si="6">SUM(G119/(F119/100))</f>
        <v>86.48037526059764</v>
      </c>
    </row>
    <row r="120" spans="1:8" s="25" customFormat="1" ht="13.5">
      <c r="A120" s="22"/>
      <c r="B120" s="49"/>
      <c r="C120" s="22">
        <v>613000</v>
      </c>
      <c r="D120" s="23" t="s">
        <v>10</v>
      </c>
      <c r="E120" s="22" t="s">
        <v>188</v>
      </c>
      <c r="F120" s="76">
        <f>SUM(F121:F126)</f>
        <v>259800</v>
      </c>
      <c r="G120" s="76">
        <f>SUM(G121:G126)</f>
        <v>223238.52</v>
      </c>
      <c r="H120" s="75">
        <f t="shared" si="6"/>
        <v>85.927066974595846</v>
      </c>
    </row>
    <row r="121" spans="1:8" s="29" customFormat="1" ht="13.5">
      <c r="A121" s="26"/>
      <c r="B121" s="50" t="s">
        <v>189</v>
      </c>
      <c r="C121" s="26">
        <v>613100</v>
      </c>
      <c r="D121" s="27" t="s">
        <v>12</v>
      </c>
      <c r="E121" s="26" t="s">
        <v>190</v>
      </c>
      <c r="F121" s="78">
        <v>2000</v>
      </c>
      <c r="G121" s="78">
        <v>540</v>
      </c>
      <c r="H121" s="75">
        <f t="shared" si="6"/>
        <v>27</v>
      </c>
    </row>
    <row r="122" spans="1:8" s="29" customFormat="1" ht="13.5">
      <c r="A122" s="26"/>
      <c r="B122" s="50" t="s">
        <v>189</v>
      </c>
      <c r="C122" s="26">
        <v>613900</v>
      </c>
      <c r="D122" s="27" t="s">
        <v>20</v>
      </c>
      <c r="E122" s="26" t="s">
        <v>191</v>
      </c>
      <c r="F122" s="78">
        <v>20000</v>
      </c>
      <c r="G122" s="78">
        <v>19627.11</v>
      </c>
      <c r="H122" s="75">
        <f t="shared" si="6"/>
        <v>98.135550000000009</v>
      </c>
    </row>
    <row r="123" spans="1:8" s="29" customFormat="1" ht="13.5">
      <c r="A123" s="26"/>
      <c r="B123" s="50" t="s">
        <v>189</v>
      </c>
      <c r="C123" s="26">
        <v>613900</v>
      </c>
      <c r="D123" s="27" t="s">
        <v>23</v>
      </c>
      <c r="E123" s="26" t="s">
        <v>238</v>
      </c>
      <c r="F123" s="78">
        <v>25000</v>
      </c>
      <c r="G123" s="78">
        <v>24710.01</v>
      </c>
      <c r="H123" s="75">
        <f t="shared" si="6"/>
        <v>98.840039999999988</v>
      </c>
    </row>
    <row r="124" spans="1:8" s="29" customFormat="1" ht="13.5">
      <c r="A124" s="26"/>
      <c r="B124" s="50" t="s">
        <v>258</v>
      </c>
      <c r="C124" s="26">
        <v>613900</v>
      </c>
      <c r="D124" s="27" t="s">
        <v>197</v>
      </c>
      <c r="E124" s="26" t="s">
        <v>309</v>
      </c>
      <c r="F124" s="78">
        <v>18200</v>
      </c>
      <c r="G124" s="78">
        <v>11418.13</v>
      </c>
      <c r="H124" s="75">
        <f t="shared" si="6"/>
        <v>62.736978021978018</v>
      </c>
    </row>
    <row r="125" spans="1:8" s="29" customFormat="1" ht="13.5">
      <c r="A125" s="26"/>
      <c r="B125" s="50" t="s">
        <v>258</v>
      </c>
      <c r="C125" s="26">
        <v>613900</v>
      </c>
      <c r="D125" s="27" t="s">
        <v>198</v>
      </c>
      <c r="E125" s="26" t="s">
        <v>381</v>
      </c>
      <c r="F125" s="78">
        <v>82600</v>
      </c>
      <c r="G125" s="78">
        <v>51072.55</v>
      </c>
      <c r="H125" s="75">
        <f t="shared" si="6"/>
        <v>61.831174334140442</v>
      </c>
    </row>
    <row r="126" spans="1:8" s="29" customFormat="1" ht="13.5">
      <c r="A126" s="26"/>
      <c r="B126" s="50" t="s">
        <v>189</v>
      </c>
      <c r="C126" s="26">
        <v>613900</v>
      </c>
      <c r="D126" s="27" t="s">
        <v>200</v>
      </c>
      <c r="E126" s="26" t="s">
        <v>310</v>
      </c>
      <c r="F126" s="78">
        <v>112000</v>
      </c>
      <c r="G126" s="78">
        <v>115870.72</v>
      </c>
      <c r="H126" s="75">
        <f t="shared" si="6"/>
        <v>103.456</v>
      </c>
    </row>
    <row r="127" spans="1:8" s="25" customFormat="1" ht="13.5">
      <c r="A127" s="22"/>
      <c r="B127" s="49"/>
      <c r="C127" s="22">
        <v>614000</v>
      </c>
      <c r="D127" s="23" t="s">
        <v>29</v>
      </c>
      <c r="E127" s="22" t="s">
        <v>204</v>
      </c>
      <c r="F127" s="76">
        <f>SUM(F128:F128)</f>
        <v>28000</v>
      </c>
      <c r="G127" s="76">
        <f>SUM(G128:G128)</f>
        <v>25652</v>
      </c>
      <c r="H127" s="75">
        <f t="shared" si="6"/>
        <v>91.614285714285714</v>
      </c>
    </row>
    <row r="128" spans="1:8" s="29" customFormat="1" ht="13.5">
      <c r="A128" s="26"/>
      <c r="B128" s="50" t="s">
        <v>189</v>
      </c>
      <c r="C128" s="26">
        <v>614300</v>
      </c>
      <c r="D128" s="27" t="s">
        <v>31</v>
      </c>
      <c r="E128" s="26" t="s">
        <v>311</v>
      </c>
      <c r="F128" s="78">
        <v>28000</v>
      </c>
      <c r="G128" s="78">
        <v>25652</v>
      </c>
      <c r="H128" s="75">
        <f t="shared" si="6"/>
        <v>91.614285714285714</v>
      </c>
    </row>
    <row r="129" spans="1:8" s="29" customFormat="1" ht="13.5">
      <c r="A129" s="26"/>
      <c r="B129" s="26"/>
      <c r="C129" s="26"/>
      <c r="D129" s="27"/>
      <c r="E129" s="58" t="s">
        <v>341</v>
      </c>
      <c r="F129" s="76">
        <f>SUM(F119)</f>
        <v>287800</v>
      </c>
      <c r="G129" s="76">
        <f>SUM(G119)</f>
        <v>248890.52</v>
      </c>
      <c r="H129" s="75">
        <f t="shared" si="6"/>
        <v>86.48037526059764</v>
      </c>
    </row>
    <row r="130" spans="1:8" s="17" customFormat="1" ht="12.75">
      <c r="A130" s="11">
        <v>100171</v>
      </c>
      <c r="B130" s="14"/>
      <c r="C130" s="14"/>
      <c r="D130" s="15"/>
      <c r="E130" s="14" t="s">
        <v>360</v>
      </c>
      <c r="F130" s="74"/>
      <c r="G130" s="74"/>
      <c r="H130" s="74"/>
    </row>
    <row r="131" spans="1:8" s="21" customFormat="1" ht="13.5">
      <c r="A131" s="18"/>
      <c r="B131" s="18"/>
      <c r="C131" s="18">
        <v>610000</v>
      </c>
      <c r="D131" s="19">
        <v>1</v>
      </c>
      <c r="E131" s="18" t="s">
        <v>187</v>
      </c>
      <c r="F131" s="75">
        <f>SUM(F132+F139)</f>
        <v>300000</v>
      </c>
      <c r="G131" s="75">
        <f>SUM(G132+G139)</f>
        <v>9991.7400000000016</v>
      </c>
      <c r="H131" s="75">
        <f t="shared" ref="H131:H144" si="7">SUM(G131/(F131/100))</f>
        <v>3.3305800000000003</v>
      </c>
    </row>
    <row r="132" spans="1:8" s="25" customFormat="1" ht="13.5">
      <c r="A132" s="22"/>
      <c r="B132" s="49"/>
      <c r="C132" s="22">
        <v>613000</v>
      </c>
      <c r="D132" s="23" t="s">
        <v>10</v>
      </c>
      <c r="E132" s="22" t="s">
        <v>188</v>
      </c>
      <c r="F132" s="76">
        <f>SUM(F133:F138)</f>
        <v>294000</v>
      </c>
      <c r="G132" s="76">
        <f>SUM(G133:G138)</f>
        <v>6991.7400000000007</v>
      </c>
      <c r="H132" s="75">
        <f t="shared" si="7"/>
        <v>2.3781428571428576</v>
      </c>
    </row>
    <row r="133" spans="1:8" s="29" customFormat="1" ht="13.5">
      <c r="A133" s="26"/>
      <c r="B133" s="50" t="s">
        <v>313</v>
      </c>
      <c r="C133" s="26">
        <v>613100</v>
      </c>
      <c r="D133" s="27" t="s">
        <v>12</v>
      </c>
      <c r="E133" s="26" t="s">
        <v>380</v>
      </c>
      <c r="F133" s="78">
        <v>1000</v>
      </c>
      <c r="G133" s="78">
        <v>0</v>
      </c>
      <c r="H133" s="75">
        <f t="shared" si="7"/>
        <v>0</v>
      </c>
    </row>
    <row r="134" spans="1:8" s="29" customFormat="1" ht="13.5">
      <c r="A134" s="26"/>
      <c r="B134" s="50" t="s">
        <v>313</v>
      </c>
      <c r="C134" s="26">
        <v>613400</v>
      </c>
      <c r="D134" s="27" t="s">
        <v>20</v>
      </c>
      <c r="E134" s="26" t="s">
        <v>377</v>
      </c>
      <c r="F134" s="78">
        <v>10000</v>
      </c>
      <c r="G134" s="78">
        <v>0</v>
      </c>
      <c r="H134" s="75">
        <f t="shared" si="7"/>
        <v>0</v>
      </c>
    </row>
    <row r="135" spans="1:8" s="29" customFormat="1" ht="13.5">
      <c r="A135" s="26"/>
      <c r="B135" s="50" t="s">
        <v>313</v>
      </c>
      <c r="C135" s="26">
        <v>613400</v>
      </c>
      <c r="D135" s="27" t="s">
        <v>23</v>
      </c>
      <c r="E135" s="26" t="s">
        <v>375</v>
      </c>
      <c r="F135" s="78">
        <v>45000</v>
      </c>
      <c r="G135" s="78">
        <v>0</v>
      </c>
      <c r="H135" s="75">
        <f t="shared" si="7"/>
        <v>0</v>
      </c>
    </row>
    <row r="136" spans="1:8" s="29" customFormat="1" ht="13.5">
      <c r="A136" s="26"/>
      <c r="B136" s="50" t="s">
        <v>313</v>
      </c>
      <c r="C136" s="26">
        <v>613700</v>
      </c>
      <c r="D136" s="27" t="s">
        <v>197</v>
      </c>
      <c r="E136" s="26" t="s">
        <v>393</v>
      </c>
      <c r="F136" s="78">
        <v>113000</v>
      </c>
      <c r="G136" s="78">
        <v>0</v>
      </c>
      <c r="H136" s="75">
        <f t="shared" si="7"/>
        <v>0</v>
      </c>
    </row>
    <row r="137" spans="1:8" s="29" customFormat="1" ht="13.5">
      <c r="A137" s="26"/>
      <c r="B137" s="50" t="s">
        <v>313</v>
      </c>
      <c r="C137" s="26">
        <v>613700</v>
      </c>
      <c r="D137" s="27" t="s">
        <v>198</v>
      </c>
      <c r="E137" s="26" t="s">
        <v>394</v>
      </c>
      <c r="F137" s="78">
        <v>83000</v>
      </c>
      <c r="G137" s="78">
        <v>5066.1000000000004</v>
      </c>
      <c r="H137" s="75">
        <f t="shared" si="7"/>
        <v>6.103734939759037</v>
      </c>
    </row>
    <row r="138" spans="1:8" s="29" customFormat="1" ht="13.5">
      <c r="A138" s="26"/>
      <c r="B138" s="50" t="s">
        <v>313</v>
      </c>
      <c r="C138" s="26">
        <v>613900</v>
      </c>
      <c r="D138" s="27" t="s">
        <v>200</v>
      </c>
      <c r="E138" s="26" t="s">
        <v>395</v>
      </c>
      <c r="F138" s="78">
        <v>42000</v>
      </c>
      <c r="G138" s="78">
        <v>1925.64</v>
      </c>
      <c r="H138" s="75">
        <f t="shared" si="7"/>
        <v>4.5848571428571434</v>
      </c>
    </row>
    <row r="139" spans="1:8" s="25" customFormat="1" ht="13.5">
      <c r="A139" s="22"/>
      <c r="B139" s="49"/>
      <c r="C139" s="22">
        <v>614000</v>
      </c>
      <c r="D139" s="23" t="s">
        <v>29</v>
      </c>
      <c r="E139" s="22" t="s">
        <v>204</v>
      </c>
      <c r="F139" s="76">
        <f>SUM(F140:F140)</f>
        <v>6000</v>
      </c>
      <c r="G139" s="76">
        <f>SUM(G140:G140)</f>
        <v>3000</v>
      </c>
      <c r="H139" s="75">
        <f t="shared" si="7"/>
        <v>50</v>
      </c>
    </row>
    <row r="140" spans="1:8" s="29" customFormat="1" ht="13.5">
      <c r="A140" s="26"/>
      <c r="B140" s="50" t="s">
        <v>313</v>
      </c>
      <c r="C140" s="26">
        <v>614300</v>
      </c>
      <c r="D140" s="27" t="s">
        <v>31</v>
      </c>
      <c r="E140" s="26" t="s">
        <v>379</v>
      </c>
      <c r="F140" s="78">
        <v>6000</v>
      </c>
      <c r="G140" s="78">
        <v>3000</v>
      </c>
      <c r="H140" s="75">
        <f t="shared" si="7"/>
        <v>50</v>
      </c>
    </row>
    <row r="141" spans="1:8" s="25" customFormat="1" ht="13.5">
      <c r="A141" s="22"/>
      <c r="B141" s="49"/>
      <c r="C141" s="22">
        <v>821000</v>
      </c>
      <c r="D141" s="23">
        <v>2</v>
      </c>
      <c r="E141" s="58" t="s">
        <v>221</v>
      </c>
      <c r="F141" s="76">
        <f>SUM(F142:F143)</f>
        <v>215200</v>
      </c>
      <c r="G141" s="76">
        <f>SUM(G142:G143)</f>
        <v>163683</v>
      </c>
      <c r="H141" s="75">
        <f t="shared" si="7"/>
        <v>76.060873605947961</v>
      </c>
    </row>
    <row r="142" spans="1:8" s="29" customFormat="1" ht="13.5">
      <c r="A142" s="26"/>
      <c r="B142" s="50" t="s">
        <v>313</v>
      </c>
      <c r="C142" s="26">
        <v>821300</v>
      </c>
      <c r="D142" s="27" t="s">
        <v>54</v>
      </c>
      <c r="E142" s="26" t="s">
        <v>378</v>
      </c>
      <c r="F142" s="78">
        <v>167000</v>
      </c>
      <c r="G142" s="78">
        <v>163683</v>
      </c>
      <c r="H142" s="75">
        <f t="shared" si="7"/>
        <v>98.013772455089821</v>
      </c>
    </row>
    <row r="143" spans="1:8" s="29" customFormat="1" ht="13.5">
      <c r="A143" s="26"/>
      <c r="B143" s="50" t="s">
        <v>313</v>
      </c>
      <c r="C143" s="26">
        <v>821300</v>
      </c>
      <c r="D143" s="27" t="s">
        <v>73</v>
      </c>
      <c r="E143" s="26" t="s">
        <v>376</v>
      </c>
      <c r="F143" s="78">
        <v>48200</v>
      </c>
      <c r="G143" s="78">
        <v>0</v>
      </c>
      <c r="H143" s="75">
        <f t="shared" si="7"/>
        <v>0</v>
      </c>
    </row>
    <row r="144" spans="1:8" s="29" customFormat="1" ht="13.5">
      <c r="A144" s="26"/>
      <c r="B144" s="26"/>
      <c r="C144" s="26"/>
      <c r="D144" s="27"/>
      <c r="E144" s="58" t="s">
        <v>342</v>
      </c>
      <c r="F144" s="76">
        <f>SUM(F131+F141)</f>
        <v>515200</v>
      </c>
      <c r="G144" s="76">
        <f>SUM(G131+G141)</f>
        <v>173674.74</v>
      </c>
      <c r="H144" s="75">
        <f t="shared" si="7"/>
        <v>33.710159161490679</v>
      </c>
    </row>
    <row r="145" spans="1:8" s="29" customFormat="1" ht="12.75">
      <c r="A145" s="11">
        <v>200211</v>
      </c>
      <c r="B145" s="14"/>
      <c r="C145" s="14"/>
      <c r="D145" s="15"/>
      <c r="E145" s="14" t="s">
        <v>344</v>
      </c>
      <c r="F145" s="74"/>
      <c r="G145" s="74"/>
      <c r="H145" s="74"/>
    </row>
    <row r="146" spans="1:8" s="21" customFormat="1" ht="13.5">
      <c r="A146" s="18"/>
      <c r="B146" s="18"/>
      <c r="C146" s="18">
        <v>610000</v>
      </c>
      <c r="D146" s="19">
        <v>1</v>
      </c>
      <c r="E146" s="18" t="s">
        <v>187</v>
      </c>
      <c r="F146" s="75">
        <f>SUM(F147)</f>
        <v>6000</v>
      </c>
      <c r="G146" s="75">
        <f>SUM(G147)</f>
        <v>4731</v>
      </c>
      <c r="H146" s="75">
        <f t="shared" ref="H146:H149" si="8">SUM(G146/(F146/100))</f>
        <v>78.849999999999994</v>
      </c>
    </row>
    <row r="147" spans="1:8" s="25" customFormat="1" ht="13.5">
      <c r="A147" s="22"/>
      <c r="B147" s="49"/>
      <c r="C147" s="22">
        <v>613000</v>
      </c>
      <c r="D147" s="23" t="s">
        <v>45</v>
      </c>
      <c r="E147" s="22" t="s">
        <v>188</v>
      </c>
      <c r="F147" s="76">
        <f>SUM(F148:F149)</f>
        <v>6000</v>
      </c>
      <c r="G147" s="76">
        <f>SUM(G148:G149)</f>
        <v>4731</v>
      </c>
      <c r="H147" s="75">
        <f t="shared" si="8"/>
        <v>78.849999999999994</v>
      </c>
    </row>
    <row r="148" spans="1:8" s="29" customFormat="1" ht="13.5">
      <c r="A148" s="26"/>
      <c r="B148" s="50" t="s">
        <v>216</v>
      </c>
      <c r="C148" s="26">
        <v>613100</v>
      </c>
      <c r="D148" s="27" t="s">
        <v>47</v>
      </c>
      <c r="E148" s="26" t="s">
        <v>190</v>
      </c>
      <c r="F148" s="78">
        <v>1000</v>
      </c>
      <c r="G148" s="78">
        <v>600</v>
      </c>
      <c r="H148" s="75">
        <f t="shared" si="8"/>
        <v>60</v>
      </c>
    </row>
    <row r="149" spans="1:8" s="29" customFormat="1" ht="13.5">
      <c r="A149" s="26"/>
      <c r="B149" s="50" t="s">
        <v>216</v>
      </c>
      <c r="C149" s="26">
        <v>613900</v>
      </c>
      <c r="D149" s="27" t="s">
        <v>50</v>
      </c>
      <c r="E149" s="26" t="s">
        <v>191</v>
      </c>
      <c r="F149" s="78">
        <v>5000</v>
      </c>
      <c r="G149" s="78">
        <v>4131</v>
      </c>
      <c r="H149" s="75">
        <f t="shared" si="8"/>
        <v>82.62</v>
      </c>
    </row>
    <row r="150" spans="1:8" s="29" customFormat="1" ht="13.5">
      <c r="A150" s="26"/>
      <c r="B150" s="26"/>
      <c r="C150" s="26"/>
      <c r="D150" s="27"/>
      <c r="E150" s="58" t="s">
        <v>312</v>
      </c>
      <c r="F150" s="76">
        <f>SUM(F146)</f>
        <v>6000</v>
      </c>
      <c r="G150" s="76">
        <f>SUM(G146)</f>
        <v>4731</v>
      </c>
      <c r="H150" s="75">
        <f>SUM(G150/(F150/100))</f>
        <v>78.849999999999994</v>
      </c>
    </row>
    <row r="151" spans="1:8" s="17" customFormat="1" ht="12.75" customHeight="1">
      <c r="A151" s="52">
        <v>300311</v>
      </c>
      <c r="B151" s="53"/>
      <c r="C151" s="53"/>
      <c r="D151" s="54"/>
      <c r="E151" s="53" t="s">
        <v>345</v>
      </c>
      <c r="F151" s="84"/>
      <c r="G151" s="84"/>
      <c r="H151" s="84"/>
    </row>
    <row r="152" spans="1:8" s="21" customFormat="1" ht="13.5">
      <c r="A152" s="18"/>
      <c r="B152" s="18"/>
      <c r="C152" s="18">
        <v>610000</v>
      </c>
      <c r="D152" s="19">
        <v>1</v>
      </c>
      <c r="E152" s="18" t="s">
        <v>187</v>
      </c>
      <c r="F152" s="75">
        <f>SUM(F153+F156+F158+F167)</f>
        <v>2591000</v>
      </c>
      <c r="G152" s="75">
        <f>SUM(G153+G156+G158+G167)</f>
        <v>2666813.0100000002</v>
      </c>
      <c r="H152" s="75">
        <f t="shared" ref="H152:H171" si="9">SUM(G152/(F152/100))</f>
        <v>102.92601350829797</v>
      </c>
    </row>
    <row r="153" spans="1:8" s="25" customFormat="1" ht="13.5">
      <c r="A153" s="22"/>
      <c r="B153" s="49"/>
      <c r="C153" s="22">
        <v>611000</v>
      </c>
      <c r="D153" s="23" t="s">
        <v>10</v>
      </c>
      <c r="E153" s="22" t="s">
        <v>280</v>
      </c>
      <c r="F153" s="76">
        <f>SUM(F154+F155)</f>
        <v>300000</v>
      </c>
      <c r="G153" s="76">
        <f>SUM(G154+G155)</f>
        <v>269828.24</v>
      </c>
      <c r="H153" s="75">
        <f t="shared" si="9"/>
        <v>89.942746666666665</v>
      </c>
    </row>
    <row r="154" spans="1:8" s="29" customFormat="1" ht="13.5">
      <c r="A154" s="26"/>
      <c r="B154" s="50">
        <v>1091</v>
      </c>
      <c r="C154" s="26">
        <v>611100</v>
      </c>
      <c r="D154" s="27" t="s">
        <v>12</v>
      </c>
      <c r="E154" s="26" t="s">
        <v>281</v>
      </c>
      <c r="F154" s="78">
        <v>250000</v>
      </c>
      <c r="G154" s="78">
        <v>231343.21</v>
      </c>
      <c r="H154" s="75">
        <f t="shared" si="9"/>
        <v>92.537284</v>
      </c>
    </row>
    <row r="155" spans="1:8" s="29" customFormat="1" ht="13.5">
      <c r="A155" s="26"/>
      <c r="B155" s="50">
        <v>1091</v>
      </c>
      <c r="C155" s="26">
        <v>611200</v>
      </c>
      <c r="D155" s="27" t="s">
        <v>20</v>
      </c>
      <c r="E155" s="26" t="s">
        <v>282</v>
      </c>
      <c r="F155" s="78">
        <v>50000</v>
      </c>
      <c r="G155" s="78">
        <v>38485.03</v>
      </c>
      <c r="H155" s="75">
        <f t="shared" si="9"/>
        <v>76.970060000000004</v>
      </c>
    </row>
    <row r="156" spans="1:8" s="25" customFormat="1" ht="13.5">
      <c r="A156" s="22"/>
      <c r="B156" s="49"/>
      <c r="C156" s="22">
        <v>612000</v>
      </c>
      <c r="D156" s="23" t="s">
        <v>29</v>
      </c>
      <c r="E156" s="22" t="s">
        <v>283</v>
      </c>
      <c r="F156" s="76">
        <f>SUM(F157)</f>
        <v>27000</v>
      </c>
      <c r="G156" s="76">
        <f>SUM(G157)</f>
        <v>24298.6</v>
      </c>
      <c r="H156" s="75">
        <f t="shared" si="9"/>
        <v>89.994814814814816</v>
      </c>
    </row>
    <row r="157" spans="1:8" s="29" customFormat="1" ht="13.5">
      <c r="A157" s="26"/>
      <c r="B157" s="50">
        <v>1091</v>
      </c>
      <c r="C157" s="26">
        <v>612100</v>
      </c>
      <c r="D157" s="27" t="s">
        <v>31</v>
      </c>
      <c r="E157" s="26" t="s">
        <v>283</v>
      </c>
      <c r="F157" s="78">
        <v>27000</v>
      </c>
      <c r="G157" s="78">
        <v>24298.6</v>
      </c>
      <c r="H157" s="75">
        <f t="shared" si="9"/>
        <v>89.994814814814816</v>
      </c>
    </row>
    <row r="158" spans="1:8" s="25" customFormat="1" ht="13.5">
      <c r="A158" s="22"/>
      <c r="B158" s="49"/>
      <c r="C158" s="22">
        <v>613000</v>
      </c>
      <c r="D158" s="23" t="s">
        <v>45</v>
      </c>
      <c r="E158" s="22" t="s">
        <v>188</v>
      </c>
      <c r="F158" s="76">
        <f>SUM(F159:F166)</f>
        <v>64000</v>
      </c>
      <c r="G158" s="76">
        <f>SUM(G159:G166)</f>
        <v>63820.95</v>
      </c>
      <c r="H158" s="75">
        <f t="shared" si="9"/>
        <v>99.72023437499999</v>
      </c>
    </row>
    <row r="159" spans="1:8" s="29" customFormat="1" ht="13.5">
      <c r="A159" s="26"/>
      <c r="B159" s="50">
        <v>1091</v>
      </c>
      <c r="C159" s="26">
        <v>613100</v>
      </c>
      <c r="D159" s="27" t="s">
        <v>47</v>
      </c>
      <c r="E159" s="26" t="s">
        <v>190</v>
      </c>
      <c r="F159" s="78">
        <v>2000</v>
      </c>
      <c r="G159" s="78">
        <v>1737</v>
      </c>
      <c r="H159" s="75">
        <f t="shared" si="9"/>
        <v>86.85</v>
      </c>
    </row>
    <row r="160" spans="1:8" s="29" customFormat="1" ht="13.5">
      <c r="A160" s="26"/>
      <c r="B160" s="50">
        <v>1091</v>
      </c>
      <c r="C160" s="26">
        <v>613200</v>
      </c>
      <c r="D160" s="27" t="s">
        <v>50</v>
      </c>
      <c r="E160" s="26" t="s">
        <v>285</v>
      </c>
      <c r="F160" s="78">
        <v>10500</v>
      </c>
      <c r="G160" s="78">
        <v>7703.43</v>
      </c>
      <c r="H160" s="75">
        <f t="shared" si="9"/>
        <v>73.366</v>
      </c>
    </row>
    <row r="161" spans="1:9" s="29" customFormat="1" ht="13.5">
      <c r="A161" s="26"/>
      <c r="B161" s="50">
        <v>1091</v>
      </c>
      <c r="C161" s="26">
        <v>613300</v>
      </c>
      <c r="D161" s="27" t="s">
        <v>286</v>
      </c>
      <c r="E161" s="26" t="s">
        <v>287</v>
      </c>
      <c r="F161" s="78">
        <v>13000</v>
      </c>
      <c r="G161" s="78">
        <v>15249.55</v>
      </c>
      <c r="H161" s="75">
        <f t="shared" si="9"/>
        <v>117.30423076923077</v>
      </c>
    </row>
    <row r="162" spans="1:9" s="29" customFormat="1" ht="13.5">
      <c r="A162" s="26"/>
      <c r="B162" s="50">
        <v>1091</v>
      </c>
      <c r="C162" s="26">
        <v>613400</v>
      </c>
      <c r="D162" s="27" t="s">
        <v>288</v>
      </c>
      <c r="E162" s="26" t="s">
        <v>289</v>
      </c>
      <c r="F162" s="78">
        <v>8000</v>
      </c>
      <c r="G162" s="78">
        <v>7969.95</v>
      </c>
      <c r="H162" s="75">
        <f t="shared" si="9"/>
        <v>99.624375000000001</v>
      </c>
    </row>
    <row r="163" spans="1:9" s="29" customFormat="1" ht="13.5">
      <c r="A163" s="26"/>
      <c r="B163" s="50">
        <v>1091</v>
      </c>
      <c r="C163" s="26">
        <v>614500</v>
      </c>
      <c r="D163" s="27" t="s">
        <v>290</v>
      </c>
      <c r="E163" s="26" t="s">
        <v>370</v>
      </c>
      <c r="F163" s="78">
        <v>500</v>
      </c>
      <c r="G163" s="78">
        <v>193.3</v>
      </c>
      <c r="H163" s="75">
        <f t="shared" si="9"/>
        <v>38.660000000000004</v>
      </c>
    </row>
    <row r="164" spans="1:9" s="29" customFormat="1" ht="13.5">
      <c r="A164" s="26"/>
      <c r="B164" s="50">
        <v>1091</v>
      </c>
      <c r="C164" s="26">
        <v>613700</v>
      </c>
      <c r="D164" s="27" t="s">
        <v>292</v>
      </c>
      <c r="E164" s="26" t="s">
        <v>293</v>
      </c>
      <c r="F164" s="78">
        <v>3000</v>
      </c>
      <c r="G164" s="78">
        <v>2463.9299999999998</v>
      </c>
      <c r="H164" s="75">
        <f t="shared" si="9"/>
        <v>82.131</v>
      </c>
    </row>
    <row r="165" spans="1:9" s="29" customFormat="1" ht="13.5">
      <c r="A165" s="26"/>
      <c r="B165" s="50">
        <v>1091</v>
      </c>
      <c r="C165" s="26">
        <v>613800</v>
      </c>
      <c r="D165" s="27" t="s">
        <v>294</v>
      </c>
      <c r="E165" s="26" t="s">
        <v>314</v>
      </c>
      <c r="F165" s="78">
        <v>7000</v>
      </c>
      <c r="G165" s="78">
        <v>8052.84</v>
      </c>
      <c r="H165" s="75">
        <f t="shared" si="9"/>
        <v>115.04057142857143</v>
      </c>
    </row>
    <row r="166" spans="1:9" s="29" customFormat="1" ht="13.5">
      <c r="A166" s="26"/>
      <c r="B166" s="50">
        <v>1091</v>
      </c>
      <c r="C166" s="26">
        <v>613900</v>
      </c>
      <c r="D166" s="27" t="s">
        <v>296</v>
      </c>
      <c r="E166" s="26" t="s">
        <v>191</v>
      </c>
      <c r="F166" s="78">
        <v>20000</v>
      </c>
      <c r="G166" s="78">
        <v>20450.95</v>
      </c>
      <c r="H166" s="75">
        <f t="shared" si="9"/>
        <v>102.25475</v>
      </c>
    </row>
    <row r="167" spans="1:9" s="25" customFormat="1" ht="13.5">
      <c r="A167" s="22"/>
      <c r="B167" s="49"/>
      <c r="C167" s="22">
        <v>614000</v>
      </c>
      <c r="D167" s="23" t="s">
        <v>300</v>
      </c>
      <c r="E167" s="22" t="s">
        <v>204</v>
      </c>
      <c r="F167" s="76">
        <f>SUM(F168:F169)</f>
        <v>2200000</v>
      </c>
      <c r="G167" s="76">
        <f>SUM(G168:G169)</f>
        <v>2308865.2200000002</v>
      </c>
      <c r="H167" s="75">
        <f t="shared" si="9"/>
        <v>104.9484190909091</v>
      </c>
    </row>
    <row r="168" spans="1:9" s="29" customFormat="1" ht="13.5">
      <c r="A168" s="26"/>
      <c r="B168" s="50">
        <v>1091</v>
      </c>
      <c r="C168" s="26">
        <v>614200</v>
      </c>
      <c r="D168" s="27" t="s">
        <v>301</v>
      </c>
      <c r="E168" s="26" t="s">
        <v>315</v>
      </c>
      <c r="F168" s="78">
        <v>200000</v>
      </c>
      <c r="G168" s="78">
        <v>156976.26999999999</v>
      </c>
      <c r="H168" s="75">
        <f t="shared" si="9"/>
        <v>78.488135</v>
      </c>
    </row>
    <row r="169" spans="1:9" s="29" customFormat="1" ht="13.5">
      <c r="A169" s="26"/>
      <c r="B169" s="50">
        <v>1091</v>
      </c>
      <c r="C169" s="26">
        <v>614200</v>
      </c>
      <c r="D169" s="27" t="s">
        <v>303</v>
      </c>
      <c r="E169" s="26" t="s">
        <v>316</v>
      </c>
      <c r="F169" s="78">
        <v>2000000</v>
      </c>
      <c r="G169" s="78">
        <v>2151888.9500000002</v>
      </c>
      <c r="H169" s="75">
        <f t="shared" si="9"/>
        <v>107.59444750000002</v>
      </c>
    </row>
    <row r="170" spans="1:9" s="29" customFormat="1" ht="13.5">
      <c r="A170" s="34"/>
      <c r="B170" s="34"/>
      <c r="C170" s="34"/>
      <c r="D170" s="35"/>
      <c r="E170" s="58" t="s">
        <v>343</v>
      </c>
      <c r="F170" s="85">
        <f>SUM(F152)</f>
        <v>2591000</v>
      </c>
      <c r="G170" s="85">
        <f>SUM(G152)</f>
        <v>2666813.0100000002</v>
      </c>
      <c r="H170" s="75">
        <f t="shared" si="9"/>
        <v>102.92601350829797</v>
      </c>
    </row>
    <row r="171" spans="1:9" s="29" customFormat="1" ht="13.5">
      <c r="A171" s="26"/>
      <c r="B171" s="26"/>
      <c r="C171" s="26"/>
      <c r="D171" s="27"/>
      <c r="E171" s="58" t="s">
        <v>317</v>
      </c>
      <c r="F171" s="76">
        <f>SUM(F10+F50+F78+F86+F117+F129+F144+F170+F150)</f>
        <v>15495000</v>
      </c>
      <c r="G171" s="76">
        <f>SUM(G10+G50+G78+G86+G117+G129+G144+G170+G150)</f>
        <v>14487972.789999999</v>
      </c>
      <c r="H171" s="75">
        <f t="shared" si="9"/>
        <v>93.500953791545655</v>
      </c>
    </row>
    <row r="172" spans="1:9" s="29" customFormat="1" ht="12" customHeight="1">
      <c r="A172" s="52"/>
      <c r="B172" s="53"/>
      <c r="C172" s="53"/>
      <c r="D172" s="54"/>
      <c r="E172" s="53" t="s">
        <v>318</v>
      </c>
      <c r="F172" s="84"/>
      <c r="G172" s="84"/>
      <c r="H172" s="84"/>
      <c r="I172" s="88"/>
    </row>
    <row r="173" spans="1:9" s="21" customFormat="1" ht="13.5">
      <c r="A173" s="18">
        <v>610000</v>
      </c>
      <c r="B173" s="18"/>
      <c r="C173" s="18"/>
      <c r="D173" s="19" t="s">
        <v>346</v>
      </c>
      <c r="E173" s="18" t="s">
        <v>187</v>
      </c>
      <c r="F173" s="75">
        <f>SUM(F174+F177+F179+F188+F196)</f>
        <v>12929800</v>
      </c>
      <c r="G173" s="75">
        <f>SUM(G174+G177+G179+G188+G196)</f>
        <v>12184702.24</v>
      </c>
      <c r="H173" s="75">
        <f t="shared" ref="H173:H206" si="10">SUM(G173/(F173/100))</f>
        <v>94.237360516017262</v>
      </c>
    </row>
    <row r="174" spans="1:9" s="25" customFormat="1" ht="13.5">
      <c r="A174" s="22">
        <v>611000</v>
      </c>
      <c r="B174" s="22"/>
      <c r="C174" s="22"/>
      <c r="D174" s="23" t="s">
        <v>10</v>
      </c>
      <c r="E174" s="22" t="s">
        <v>280</v>
      </c>
      <c r="F174" s="76">
        <f>SUM(F175+F176)</f>
        <v>2695000</v>
      </c>
      <c r="G174" s="76">
        <f>SUM(G175+G176)</f>
        <v>2730095.6900000004</v>
      </c>
      <c r="H174" s="75">
        <f t="shared" si="10"/>
        <v>101.30225194805196</v>
      </c>
    </row>
    <row r="175" spans="1:9" s="29" customFormat="1" ht="13.5">
      <c r="A175" s="26"/>
      <c r="B175" s="26">
        <v>611100</v>
      </c>
      <c r="C175" s="26"/>
      <c r="D175" s="27" t="s">
        <v>12</v>
      </c>
      <c r="E175" s="26" t="s">
        <v>281</v>
      </c>
      <c r="F175" s="78">
        <v>2350000</v>
      </c>
      <c r="G175" s="78">
        <v>2400760.4500000002</v>
      </c>
      <c r="H175" s="75">
        <f t="shared" si="10"/>
        <v>102.16001914893617</v>
      </c>
    </row>
    <row r="176" spans="1:9" s="29" customFormat="1" ht="13.5">
      <c r="A176" s="26"/>
      <c r="B176" s="26">
        <v>611200</v>
      </c>
      <c r="C176" s="26"/>
      <c r="D176" s="27" t="s">
        <v>20</v>
      </c>
      <c r="E176" s="26" t="s">
        <v>282</v>
      </c>
      <c r="F176" s="78">
        <v>345000</v>
      </c>
      <c r="G176" s="78">
        <v>329335.24</v>
      </c>
      <c r="H176" s="75">
        <f t="shared" si="10"/>
        <v>95.459489855072462</v>
      </c>
    </row>
    <row r="177" spans="1:8" s="25" customFormat="1" ht="13.5">
      <c r="A177" s="22">
        <v>612000</v>
      </c>
      <c r="B177" s="22"/>
      <c r="C177" s="22"/>
      <c r="D177" s="23" t="s">
        <v>29</v>
      </c>
      <c r="E177" s="22" t="s">
        <v>283</v>
      </c>
      <c r="F177" s="76">
        <f>SUM(F178)</f>
        <v>247000</v>
      </c>
      <c r="G177" s="76">
        <f>SUM(G178)</f>
        <v>252087.36</v>
      </c>
      <c r="H177" s="75">
        <f t="shared" si="10"/>
        <v>102.05965991902833</v>
      </c>
    </row>
    <row r="178" spans="1:8" s="29" customFormat="1" ht="13.5">
      <c r="A178" s="26"/>
      <c r="B178" s="26">
        <v>612100</v>
      </c>
      <c r="C178" s="26"/>
      <c r="D178" s="27" t="s">
        <v>31</v>
      </c>
      <c r="E178" s="26" t="s">
        <v>283</v>
      </c>
      <c r="F178" s="78">
        <v>247000</v>
      </c>
      <c r="G178" s="78">
        <v>252087.36</v>
      </c>
      <c r="H178" s="75">
        <f t="shared" si="10"/>
        <v>102.05965991902833</v>
      </c>
    </row>
    <row r="179" spans="1:8" s="25" customFormat="1" ht="13.5">
      <c r="A179" s="22">
        <v>613000</v>
      </c>
      <c r="B179" s="22"/>
      <c r="C179" s="22"/>
      <c r="D179" s="23" t="s">
        <v>45</v>
      </c>
      <c r="E179" s="22" t="s">
        <v>188</v>
      </c>
      <c r="F179" s="76">
        <f>SUM(F180:F187)</f>
        <v>3850800</v>
      </c>
      <c r="G179" s="76">
        <f>SUM(G180:G187)</f>
        <v>3367489.86</v>
      </c>
      <c r="H179" s="75">
        <f t="shared" si="10"/>
        <v>87.44909784979744</v>
      </c>
    </row>
    <row r="180" spans="1:8" s="29" customFormat="1" ht="13.5">
      <c r="A180" s="26"/>
      <c r="B180" s="26">
        <v>613100</v>
      </c>
      <c r="C180" s="26"/>
      <c r="D180" s="27" t="s">
        <v>47</v>
      </c>
      <c r="E180" s="26" t="s">
        <v>190</v>
      </c>
      <c r="F180" s="78">
        <v>15000</v>
      </c>
      <c r="G180" s="78">
        <v>4212.5</v>
      </c>
      <c r="H180" s="75">
        <f t="shared" si="10"/>
        <v>28.083333333333332</v>
      </c>
    </row>
    <row r="181" spans="1:8" s="29" customFormat="1" ht="13.5">
      <c r="A181" s="26"/>
      <c r="B181" s="26">
        <v>613200</v>
      </c>
      <c r="C181" s="26"/>
      <c r="D181" s="27" t="s">
        <v>50</v>
      </c>
      <c r="E181" s="26" t="s">
        <v>285</v>
      </c>
      <c r="F181" s="78">
        <v>300500</v>
      </c>
      <c r="G181" s="78">
        <v>237163.86</v>
      </c>
      <c r="H181" s="75">
        <f t="shared" si="10"/>
        <v>78.923081530782028</v>
      </c>
    </row>
    <row r="182" spans="1:8" s="29" customFormat="1" ht="13.5">
      <c r="A182" s="26"/>
      <c r="B182" s="26">
        <v>613300</v>
      </c>
      <c r="C182" s="26"/>
      <c r="D182" s="27" t="s">
        <v>286</v>
      </c>
      <c r="E182" s="26" t="s">
        <v>287</v>
      </c>
      <c r="F182" s="78">
        <v>1613000</v>
      </c>
      <c r="G182" s="78">
        <v>1581311.13</v>
      </c>
      <c r="H182" s="75">
        <f t="shared" si="10"/>
        <v>98.035407935523864</v>
      </c>
    </row>
    <row r="183" spans="1:8" s="29" customFormat="1" ht="13.5">
      <c r="A183" s="26"/>
      <c r="B183" s="26">
        <v>613400</v>
      </c>
      <c r="C183" s="26"/>
      <c r="D183" s="27" t="s">
        <v>288</v>
      </c>
      <c r="E183" s="26" t="s">
        <v>289</v>
      </c>
      <c r="F183" s="78">
        <v>123000</v>
      </c>
      <c r="G183" s="78">
        <v>63994.1</v>
      </c>
      <c r="H183" s="75">
        <f t="shared" si="10"/>
        <v>52.027723577235768</v>
      </c>
    </row>
    <row r="184" spans="1:8" s="29" customFormat="1" ht="13.5">
      <c r="A184" s="26"/>
      <c r="B184" s="26">
        <v>613500</v>
      </c>
      <c r="C184" s="26"/>
      <c r="D184" s="27" t="s">
        <v>290</v>
      </c>
      <c r="E184" s="26" t="s">
        <v>291</v>
      </c>
      <c r="F184" s="78">
        <v>180500</v>
      </c>
      <c r="G184" s="78">
        <v>161459.9</v>
      </c>
      <c r="H184" s="75">
        <f t="shared" si="10"/>
        <v>89.451468144044313</v>
      </c>
    </row>
    <row r="185" spans="1:8" s="29" customFormat="1" ht="13.5">
      <c r="A185" s="26"/>
      <c r="B185" s="26">
        <v>613700</v>
      </c>
      <c r="C185" s="26"/>
      <c r="D185" s="27" t="s">
        <v>292</v>
      </c>
      <c r="E185" s="26" t="s">
        <v>293</v>
      </c>
      <c r="F185" s="78">
        <v>539000</v>
      </c>
      <c r="G185" s="78">
        <v>337137.73</v>
      </c>
      <c r="H185" s="75">
        <f t="shared" si="10"/>
        <v>62.548743970315392</v>
      </c>
    </row>
    <row r="186" spans="1:8" s="29" customFormat="1" ht="13.5">
      <c r="A186" s="26"/>
      <c r="B186" s="26">
        <v>613800</v>
      </c>
      <c r="C186" s="26"/>
      <c r="D186" s="27" t="s">
        <v>294</v>
      </c>
      <c r="E186" s="26" t="s">
        <v>314</v>
      </c>
      <c r="F186" s="78">
        <v>29000</v>
      </c>
      <c r="G186" s="78">
        <v>24472.77</v>
      </c>
      <c r="H186" s="75">
        <f t="shared" si="10"/>
        <v>84.388862068965523</v>
      </c>
    </row>
    <row r="187" spans="1:8" s="29" customFormat="1" ht="13.5">
      <c r="A187" s="26"/>
      <c r="B187" s="26">
        <v>613900</v>
      </c>
      <c r="C187" s="26"/>
      <c r="D187" s="27" t="s">
        <v>296</v>
      </c>
      <c r="E187" s="26" t="s">
        <v>191</v>
      </c>
      <c r="F187" s="78">
        <v>1050800</v>
      </c>
      <c r="G187" s="78">
        <v>957737.87</v>
      </c>
      <c r="H187" s="75">
        <f t="shared" si="10"/>
        <v>91.143687666539776</v>
      </c>
    </row>
    <row r="188" spans="1:8" s="25" customFormat="1" ht="13.5">
      <c r="A188" s="22">
        <v>614000</v>
      </c>
      <c r="B188" s="22"/>
      <c r="C188" s="22"/>
      <c r="D188" s="23" t="s">
        <v>300</v>
      </c>
      <c r="E188" s="22" t="s">
        <v>204</v>
      </c>
      <c r="F188" s="76">
        <f>SUM(F189:F195)</f>
        <v>6087000</v>
      </c>
      <c r="G188" s="76">
        <f>SUM(G189:G195)</f>
        <v>5787150.9700000007</v>
      </c>
      <c r="H188" s="75">
        <f t="shared" si="10"/>
        <v>95.073943978971585</v>
      </c>
    </row>
    <row r="189" spans="1:8" s="29" customFormat="1" ht="13.5">
      <c r="A189" s="26"/>
      <c r="B189" s="26">
        <v>614100</v>
      </c>
      <c r="C189" s="26"/>
      <c r="D189" s="27" t="s">
        <v>301</v>
      </c>
      <c r="E189" s="26" t="s">
        <v>319</v>
      </c>
      <c r="F189" s="78">
        <v>260000</v>
      </c>
      <c r="G189" s="78">
        <v>254118.5</v>
      </c>
      <c r="H189" s="75">
        <f t="shared" si="10"/>
        <v>97.737884615384615</v>
      </c>
    </row>
    <row r="190" spans="1:8" s="29" customFormat="1" ht="13.5">
      <c r="A190" s="26"/>
      <c r="B190" s="26">
        <v>614200</v>
      </c>
      <c r="C190" s="26"/>
      <c r="D190" s="27" t="s">
        <v>303</v>
      </c>
      <c r="E190" s="26" t="s">
        <v>320</v>
      </c>
      <c r="F190" s="78">
        <v>3646000</v>
      </c>
      <c r="G190" s="78">
        <v>3715820.29</v>
      </c>
      <c r="H190" s="75">
        <f t="shared" si="10"/>
        <v>101.91498326933626</v>
      </c>
    </row>
    <row r="191" spans="1:8" s="29" customFormat="1" ht="13.5">
      <c r="A191" s="26"/>
      <c r="B191" s="26">
        <v>614300</v>
      </c>
      <c r="C191" s="26"/>
      <c r="D191" s="27" t="s">
        <v>305</v>
      </c>
      <c r="E191" s="26" t="s">
        <v>321</v>
      </c>
      <c r="F191" s="78">
        <v>691000</v>
      </c>
      <c r="G191" s="78">
        <v>544538.22</v>
      </c>
      <c r="H191" s="75">
        <f t="shared" si="10"/>
        <v>78.80437337192474</v>
      </c>
    </row>
    <row r="192" spans="1:8" s="29" customFormat="1" ht="13.5">
      <c r="A192" s="26"/>
      <c r="B192" s="26">
        <v>614400</v>
      </c>
      <c r="C192" s="26"/>
      <c r="D192" s="27" t="s">
        <v>322</v>
      </c>
      <c r="E192" s="26" t="s">
        <v>323</v>
      </c>
      <c r="F192" s="78">
        <v>1220000</v>
      </c>
      <c r="G192" s="78">
        <v>1099156.81</v>
      </c>
      <c r="H192" s="75">
        <f t="shared" si="10"/>
        <v>90.09482049180329</v>
      </c>
    </row>
    <row r="193" spans="1:8" s="29" customFormat="1" ht="13.5">
      <c r="A193" s="26"/>
      <c r="B193" s="27" t="s">
        <v>324</v>
      </c>
      <c r="C193" s="26"/>
      <c r="D193" s="27" t="s">
        <v>325</v>
      </c>
      <c r="E193" s="61" t="s">
        <v>326</v>
      </c>
      <c r="F193" s="78">
        <v>120000</v>
      </c>
      <c r="G193" s="78">
        <v>73293.81</v>
      </c>
      <c r="H193" s="75">
        <f t="shared" si="10"/>
        <v>61.078174999999995</v>
      </c>
    </row>
    <row r="194" spans="1:8" s="29" customFormat="1" ht="13.5">
      <c r="A194" s="26"/>
      <c r="B194" s="26">
        <v>614800</v>
      </c>
      <c r="C194" s="26"/>
      <c r="D194" s="27" t="s">
        <v>327</v>
      </c>
      <c r="E194" s="26" t="s">
        <v>328</v>
      </c>
      <c r="F194" s="78">
        <v>100000</v>
      </c>
      <c r="G194" s="78">
        <v>58785.11</v>
      </c>
      <c r="H194" s="75">
        <f t="shared" si="10"/>
        <v>58.785110000000003</v>
      </c>
    </row>
    <row r="195" spans="1:8" s="29" customFormat="1" ht="13.5">
      <c r="A195" s="26"/>
      <c r="B195" s="26">
        <v>614800</v>
      </c>
      <c r="C195" s="26"/>
      <c r="D195" s="27" t="s">
        <v>329</v>
      </c>
      <c r="E195" s="26" t="s">
        <v>330</v>
      </c>
      <c r="F195" s="78">
        <v>50000</v>
      </c>
      <c r="G195" s="78">
        <v>41438.230000000003</v>
      </c>
      <c r="H195" s="75">
        <f t="shared" si="10"/>
        <v>82.876460000000009</v>
      </c>
    </row>
    <row r="196" spans="1:8" s="25" customFormat="1" ht="13.5">
      <c r="A196" s="22">
        <v>616000</v>
      </c>
      <c r="B196" s="49"/>
      <c r="C196" s="22"/>
      <c r="D196" s="23" t="s">
        <v>331</v>
      </c>
      <c r="E196" s="22" t="s">
        <v>231</v>
      </c>
      <c r="F196" s="76">
        <f>SUM(F197)</f>
        <v>50000</v>
      </c>
      <c r="G196" s="76">
        <f>SUM(G197)</f>
        <v>47878.36</v>
      </c>
      <c r="H196" s="75">
        <f t="shared" si="10"/>
        <v>95.756720000000001</v>
      </c>
    </row>
    <row r="197" spans="1:8" s="29" customFormat="1" ht="13.5">
      <c r="A197" s="26"/>
      <c r="B197" s="50">
        <v>616100</v>
      </c>
      <c r="C197" s="26"/>
      <c r="D197" s="27" t="s">
        <v>332</v>
      </c>
      <c r="E197" s="26" t="s">
        <v>233</v>
      </c>
      <c r="F197" s="78">
        <v>50000</v>
      </c>
      <c r="G197" s="78">
        <v>47878.36</v>
      </c>
      <c r="H197" s="75">
        <f t="shared" si="10"/>
        <v>95.756720000000001</v>
      </c>
    </row>
    <row r="198" spans="1:8" s="25" customFormat="1" ht="13.5">
      <c r="A198" s="22">
        <v>810000</v>
      </c>
      <c r="B198" s="22"/>
      <c r="C198" s="22"/>
      <c r="D198" s="23" t="s">
        <v>340</v>
      </c>
      <c r="E198" s="58" t="s">
        <v>221</v>
      </c>
      <c r="F198" s="76">
        <f>SUM(F199:F202)</f>
        <v>2460200</v>
      </c>
      <c r="G198" s="76">
        <f>SUM(G199:G202)</f>
        <v>2203580.48</v>
      </c>
      <c r="H198" s="75">
        <f t="shared" si="10"/>
        <v>89.569160230875539</v>
      </c>
    </row>
    <row r="199" spans="1:8" s="29" customFormat="1" ht="13.5">
      <c r="A199" s="26"/>
      <c r="B199" s="26">
        <v>821100</v>
      </c>
      <c r="C199" s="26"/>
      <c r="D199" s="27" t="s">
        <v>54</v>
      </c>
      <c r="E199" s="26" t="s">
        <v>333</v>
      </c>
      <c r="F199" s="78">
        <v>20000</v>
      </c>
      <c r="G199" s="78">
        <v>19522</v>
      </c>
      <c r="H199" s="75">
        <f t="shared" si="10"/>
        <v>97.61</v>
      </c>
    </row>
    <row r="200" spans="1:8" s="29" customFormat="1" ht="13.5">
      <c r="A200" s="26"/>
      <c r="B200" s="26">
        <v>821300</v>
      </c>
      <c r="C200" s="26"/>
      <c r="D200" s="27" t="s">
        <v>73</v>
      </c>
      <c r="E200" s="26" t="s">
        <v>306</v>
      </c>
      <c r="F200" s="78">
        <v>340200</v>
      </c>
      <c r="G200" s="78">
        <v>288569.46999999997</v>
      </c>
      <c r="H200" s="75">
        <f t="shared" si="10"/>
        <v>84.823477366255133</v>
      </c>
    </row>
    <row r="201" spans="1:8" s="29" customFormat="1" ht="13.5">
      <c r="A201" s="26"/>
      <c r="B201" s="26">
        <v>821500</v>
      </c>
      <c r="C201" s="26"/>
      <c r="D201" s="27" t="s">
        <v>83</v>
      </c>
      <c r="E201" s="26" t="s">
        <v>334</v>
      </c>
      <c r="F201" s="78">
        <v>80000</v>
      </c>
      <c r="G201" s="78">
        <v>61064.160000000003</v>
      </c>
      <c r="H201" s="75">
        <f t="shared" si="10"/>
        <v>76.330200000000005</v>
      </c>
    </row>
    <row r="202" spans="1:8" s="29" customFormat="1" ht="13.5">
      <c r="A202" s="26"/>
      <c r="B202" s="26">
        <v>821600</v>
      </c>
      <c r="C202" s="26"/>
      <c r="D202" s="27" t="s">
        <v>89</v>
      </c>
      <c r="E202" s="26" t="s">
        <v>307</v>
      </c>
      <c r="F202" s="78">
        <v>2020000</v>
      </c>
      <c r="G202" s="78">
        <v>1834424.85</v>
      </c>
      <c r="H202" s="75">
        <f t="shared" si="10"/>
        <v>90.813111386138615</v>
      </c>
    </row>
    <row r="203" spans="1:8" s="25" customFormat="1" ht="13.5">
      <c r="A203" s="22"/>
      <c r="B203" s="22"/>
      <c r="C203" s="22"/>
      <c r="D203" s="23" t="s">
        <v>172</v>
      </c>
      <c r="E203" s="58" t="s">
        <v>192</v>
      </c>
      <c r="F203" s="76">
        <v>30000</v>
      </c>
      <c r="G203" s="76">
        <v>27200</v>
      </c>
      <c r="H203" s="75">
        <f t="shared" si="10"/>
        <v>90.666666666666671</v>
      </c>
    </row>
    <row r="204" spans="1:8" s="29" customFormat="1" ht="13.5">
      <c r="A204" s="26"/>
      <c r="B204" s="26"/>
      <c r="C204" s="26"/>
      <c r="D204" s="27"/>
      <c r="E204" s="58" t="s">
        <v>317</v>
      </c>
      <c r="F204" s="76">
        <f>SUM(F173+F198+F203)</f>
        <v>15420000</v>
      </c>
      <c r="G204" s="76">
        <f>SUM(G173+G198+G203)</f>
        <v>14415482.720000001</v>
      </c>
      <c r="H204" s="75">
        <f t="shared" si="10"/>
        <v>93.485620752269782</v>
      </c>
    </row>
    <row r="205" spans="1:8" s="25" customFormat="1" ht="13.5">
      <c r="A205" s="22"/>
      <c r="B205" s="22">
        <v>823100</v>
      </c>
      <c r="C205" s="22"/>
      <c r="D205" s="23" t="s">
        <v>347</v>
      </c>
      <c r="E205" s="58" t="s">
        <v>335</v>
      </c>
      <c r="F205" s="76">
        <v>75000</v>
      </c>
      <c r="G205" s="76">
        <v>72490.070000000007</v>
      </c>
      <c r="H205" s="75">
        <f t="shared" si="10"/>
        <v>96.653426666666675</v>
      </c>
    </row>
    <row r="206" spans="1:8" s="29" customFormat="1" ht="13.5">
      <c r="A206" s="26"/>
      <c r="B206" s="26"/>
      <c r="C206" s="26"/>
      <c r="D206" s="27"/>
      <c r="E206" s="58" t="s">
        <v>336</v>
      </c>
      <c r="F206" s="76">
        <f>SUM(F173+F198+F203+F205)</f>
        <v>15495000</v>
      </c>
      <c r="G206" s="76">
        <f>SUM(G173+G198+G203+G205)</f>
        <v>14487972.790000001</v>
      </c>
      <c r="H206" s="75">
        <f t="shared" si="10"/>
        <v>93.500953791545669</v>
      </c>
    </row>
    <row r="207" spans="1:8" s="55" customFormat="1" ht="12.75">
      <c r="A207" s="41"/>
      <c r="B207" s="41"/>
      <c r="C207" s="41"/>
      <c r="D207" s="42"/>
      <c r="E207" s="41"/>
      <c r="F207" s="82"/>
      <c r="G207" s="82"/>
      <c r="H207" s="82"/>
    </row>
    <row r="208" spans="1:8">
      <c r="A208" s="86"/>
      <c r="B208" s="86"/>
      <c r="C208" s="86"/>
      <c r="D208" s="87"/>
      <c r="E208" s="86"/>
      <c r="F208"/>
      <c r="G208"/>
      <c r="H208"/>
    </row>
  </sheetData>
  <printOptions horizontalCentered="1"/>
  <pageMargins left="0.51181102362204722" right="0.70866141732283472" top="1.0236220472440944" bottom="1.023622047244094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2019-05-17T11:17:58Z</cp:lastPrinted>
  <dcterms:created xsi:type="dcterms:W3CDTF">2016-11-03T07:20:33Z</dcterms:created>
  <dcterms:modified xsi:type="dcterms:W3CDTF">2019-05-17T11:18:24Z</dcterms:modified>
</cp:coreProperties>
</file>