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20" windowWidth="18990" windowHeight="11760" activeTab="1"/>
  </bookViews>
  <sheets>
    <sheet name="naslovna" sheetId="10" r:id="rId1"/>
    <sheet name="(prihodi)" sheetId="4" r:id="rId2"/>
    <sheet name="(izdaci)  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  '!$3:$4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06" i="11"/>
  <c r="F204"/>
  <c r="F196"/>
  <c r="F187"/>
  <c r="F185"/>
  <c r="F182"/>
  <c r="F181" s="1"/>
  <c r="F176"/>
  <c r="F172"/>
  <c r="F163"/>
  <c r="F161"/>
  <c r="F158"/>
  <c r="F157" s="1"/>
  <c r="F178" s="1"/>
  <c r="F152"/>
  <c r="F151"/>
  <c r="F155" s="1"/>
  <c r="F146"/>
  <c r="F144"/>
  <c r="F136"/>
  <c r="F135" s="1"/>
  <c r="F149" s="1"/>
  <c r="F126"/>
  <c r="F125"/>
  <c r="F133" s="1"/>
  <c r="F119"/>
  <c r="F110"/>
  <c r="F100"/>
  <c r="F98"/>
  <c r="F95"/>
  <c r="F94" s="1"/>
  <c r="F123" s="1"/>
  <c r="F90"/>
  <c r="F85"/>
  <c r="F84" s="1"/>
  <c r="F92" s="1"/>
  <c r="F74"/>
  <c r="F72"/>
  <c r="F69"/>
  <c r="F56"/>
  <c r="F55" s="1"/>
  <c r="F82" s="1"/>
  <c r="F21"/>
  <c r="F14"/>
  <c r="F13" s="1"/>
  <c r="F53" s="1"/>
  <c r="F7"/>
  <c r="F6" s="1"/>
  <c r="F11" s="1"/>
  <c r="F103" i="4"/>
  <c r="F99"/>
  <c r="F98"/>
  <c r="F97" s="1"/>
  <c r="F95"/>
  <c r="F94"/>
  <c r="F91"/>
  <c r="F90"/>
  <c r="F87"/>
  <c r="F86"/>
  <c r="F81"/>
  <c r="F79"/>
  <c r="F75"/>
  <c r="F71"/>
  <c r="F70" s="1"/>
  <c r="F67"/>
  <c r="F65"/>
  <c r="F63"/>
  <c r="F57"/>
  <c r="F56" s="1"/>
  <c r="F54"/>
  <c r="F53" s="1"/>
  <c r="F51"/>
  <c r="F50"/>
  <c r="F48"/>
  <c r="F46"/>
  <c r="F45" s="1"/>
  <c r="F43"/>
  <c r="F38"/>
  <c r="F36"/>
  <c r="F35"/>
  <c r="F32"/>
  <c r="F30"/>
  <c r="F28"/>
  <c r="F27"/>
  <c r="F20"/>
  <c r="F19"/>
  <c r="F16"/>
  <c r="F14"/>
  <c r="F10"/>
  <c r="F9" s="1"/>
  <c r="F8" s="1"/>
  <c r="H29" i="11"/>
  <c r="F179" l="1"/>
  <c r="F212"/>
  <c r="F214"/>
  <c r="F34" i="4"/>
  <c r="F102" s="1"/>
  <c r="F107" s="1"/>
  <c r="G176" i="11"/>
  <c r="H8" l="1"/>
  <c r="H213"/>
  <c r="H211"/>
  <c r="H210"/>
  <c r="H209"/>
  <c r="H208"/>
  <c r="H207"/>
  <c r="G206"/>
  <c r="H205"/>
  <c r="G204"/>
  <c r="H203"/>
  <c r="H202"/>
  <c r="H201"/>
  <c r="H200"/>
  <c r="H199"/>
  <c r="H198"/>
  <c r="H197"/>
  <c r="G196"/>
  <c r="H195"/>
  <c r="H194"/>
  <c r="H193"/>
  <c r="H192"/>
  <c r="H191"/>
  <c r="H190"/>
  <c r="H189"/>
  <c r="H188"/>
  <c r="G187"/>
  <c r="H186"/>
  <c r="G185"/>
  <c r="H184"/>
  <c r="H183"/>
  <c r="G182"/>
  <c r="H175"/>
  <c r="H174"/>
  <c r="H173"/>
  <c r="G172"/>
  <c r="H171"/>
  <c r="H170"/>
  <c r="H169"/>
  <c r="H168"/>
  <c r="H167"/>
  <c r="H166"/>
  <c r="H165"/>
  <c r="H164"/>
  <c r="G163"/>
  <c r="H162"/>
  <c r="G161"/>
  <c r="H160"/>
  <c r="H159"/>
  <c r="G158"/>
  <c r="H154"/>
  <c r="H153"/>
  <c r="G152"/>
  <c r="G151" s="1"/>
  <c r="G155" s="1"/>
  <c r="H148"/>
  <c r="H147"/>
  <c r="G146"/>
  <c r="H145"/>
  <c r="G144"/>
  <c r="H143"/>
  <c r="H142"/>
  <c r="H141"/>
  <c r="H140"/>
  <c r="H139"/>
  <c r="H138"/>
  <c r="H137"/>
  <c r="G136"/>
  <c r="H132"/>
  <c r="H131"/>
  <c r="H130"/>
  <c r="H129"/>
  <c r="H128"/>
  <c r="H127"/>
  <c r="G126"/>
  <c r="G125" s="1"/>
  <c r="G133" s="1"/>
  <c r="H122"/>
  <c r="H121"/>
  <c r="H120"/>
  <c r="G119"/>
  <c r="H118"/>
  <c r="H117"/>
  <c r="H116"/>
  <c r="H115"/>
  <c r="H114"/>
  <c r="H113"/>
  <c r="H112"/>
  <c r="H111"/>
  <c r="G110"/>
  <c r="H109"/>
  <c r="H108"/>
  <c r="H107"/>
  <c r="H106"/>
  <c r="H105"/>
  <c r="H104"/>
  <c r="H103"/>
  <c r="H102"/>
  <c r="H101"/>
  <c r="G100"/>
  <c r="H99"/>
  <c r="G98"/>
  <c r="H97"/>
  <c r="H96"/>
  <c r="G95"/>
  <c r="H91"/>
  <c r="G90"/>
  <c r="H89"/>
  <c r="H88"/>
  <c r="H87"/>
  <c r="H86"/>
  <c r="G85"/>
  <c r="G84" s="1"/>
  <c r="H81"/>
  <c r="H80"/>
  <c r="H79"/>
  <c r="H78"/>
  <c r="H77"/>
  <c r="H76"/>
  <c r="H75"/>
  <c r="G74"/>
  <c r="H73"/>
  <c r="G72"/>
  <c r="H71"/>
  <c r="H70"/>
  <c r="G69"/>
  <c r="H68"/>
  <c r="H67"/>
  <c r="H66"/>
  <c r="H65"/>
  <c r="H64"/>
  <c r="H63"/>
  <c r="H62"/>
  <c r="H61"/>
  <c r="H60"/>
  <c r="H59"/>
  <c r="H58"/>
  <c r="H57"/>
  <c r="G56"/>
  <c r="G55" s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8"/>
  <c r="H27"/>
  <c r="H26"/>
  <c r="H25"/>
  <c r="H24"/>
  <c r="H23"/>
  <c r="H22"/>
  <c r="G21"/>
  <c r="H20"/>
  <c r="H19"/>
  <c r="H18"/>
  <c r="H17"/>
  <c r="H16"/>
  <c r="H15"/>
  <c r="G14"/>
  <c r="H10"/>
  <c r="H9"/>
  <c r="G7"/>
  <c r="G6" s="1"/>
  <c r="H101" i="4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2"/>
  <c r="H61"/>
  <c r="H60"/>
  <c r="H59"/>
  <c r="H58"/>
  <c r="H55"/>
  <c r="H52"/>
  <c r="H49"/>
  <c r="H47"/>
  <c r="H44"/>
  <c r="H42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H103"/>
  <c r="G103"/>
  <c r="G99"/>
  <c r="G98" s="1"/>
  <c r="G95"/>
  <c r="G94"/>
  <c r="G91"/>
  <c r="G90" s="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8"/>
  <c r="G20"/>
  <c r="G16"/>
  <c r="G14"/>
  <c r="G10"/>
  <c r="G82" i="11" l="1"/>
  <c r="G135"/>
  <c r="G149" s="1"/>
  <c r="G13"/>
  <c r="G53" s="1"/>
  <c r="H50" i="4"/>
  <c r="G45"/>
  <c r="H45" s="1"/>
  <c r="H94"/>
  <c r="H51"/>
  <c r="G181" i="11"/>
  <c r="G214" s="1"/>
  <c r="G157"/>
  <c r="G178" s="1"/>
  <c r="G70" i="4"/>
  <c r="H70" s="1"/>
  <c r="G56"/>
  <c r="G35"/>
  <c r="H98"/>
  <c r="H99"/>
  <c r="H95"/>
  <c r="H91"/>
  <c r="H90"/>
  <c r="H86"/>
  <c r="H87"/>
  <c r="H81"/>
  <c r="H79"/>
  <c r="H75"/>
  <c r="H67"/>
  <c r="H65"/>
  <c r="H63"/>
  <c r="H57"/>
  <c r="H53"/>
  <c r="H54"/>
  <c r="H48"/>
  <c r="H43"/>
  <c r="H38"/>
  <c r="H32"/>
  <c r="H30"/>
  <c r="H28"/>
  <c r="H20"/>
  <c r="H16"/>
  <c r="H14"/>
  <c r="H10"/>
  <c r="G94" i="11"/>
  <c r="G123" s="1"/>
  <c r="H56"/>
  <c r="G11"/>
  <c r="G92"/>
  <c r="H110"/>
  <c r="H119"/>
  <c r="H133"/>
  <c r="H136"/>
  <c r="H144"/>
  <c r="H146"/>
  <c r="H155"/>
  <c r="H161"/>
  <c r="H163"/>
  <c r="H172"/>
  <c r="H185"/>
  <c r="H187"/>
  <c r="H196"/>
  <c r="H204"/>
  <c r="H206"/>
  <c r="H21"/>
  <c r="H69"/>
  <c r="H72"/>
  <c r="H74"/>
  <c r="H90"/>
  <c r="H95"/>
  <c r="H98"/>
  <c r="H100"/>
  <c r="G97" i="4"/>
  <c r="H97" s="1"/>
  <c r="H71"/>
  <c r="H46"/>
  <c r="H36"/>
  <c r="G27"/>
  <c r="H27" s="1"/>
  <c r="G19"/>
  <c r="H19" s="1"/>
  <c r="G9"/>
  <c r="H56"/>
  <c r="G34" l="1"/>
  <c r="G212" i="11"/>
  <c r="H35" i="4"/>
  <c r="H151" i="11"/>
  <c r="H125"/>
  <c r="H126"/>
  <c r="H55"/>
  <c r="H11"/>
  <c r="H92"/>
  <c r="H158"/>
  <c r="H152"/>
  <c r="H84"/>
  <c r="H7"/>
  <c r="H6"/>
  <c r="H182"/>
  <c r="H85"/>
  <c r="H14"/>
  <c r="G8" i="4"/>
  <c r="H9"/>
  <c r="H82" i="11" l="1"/>
  <c r="H34" i="4"/>
  <c r="H214" i="11"/>
  <c r="H212"/>
  <c r="H181"/>
  <c r="H123"/>
  <c r="H94"/>
  <c r="H149"/>
  <c r="H135"/>
  <c r="H13"/>
  <c r="H157"/>
  <c r="G102" i="4"/>
  <c r="H8"/>
  <c r="H53" i="11" l="1"/>
  <c r="G107" i="4"/>
  <c r="H102"/>
  <c r="H107" s="1"/>
  <c r="H178" i="11"/>
  <c r="G179"/>
  <c r="H179" l="1"/>
</calcChain>
</file>

<file path=xl/sharedStrings.xml><?xml version="1.0" encoding="utf-8"?>
<sst xmlns="http://schemas.openxmlformats.org/spreadsheetml/2006/main" count="702" uniqueCount="425">
  <si>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</si>
  <si>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</si>
  <si>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</si>
  <si>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</si>
  <si>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</si>
  <si>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</si>
  <si>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</si>
  <si>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</si>
  <si>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</si>
  <si>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</si>
  <si>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</si>
  <si>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</si>
  <si>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</si>
  <si>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</si>
  <si>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</si>
  <si>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</si>
  <si>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</si>
  <si>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</si>
  <si>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</si>
  <si>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</si>
  <si>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</si>
  <si>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</si>
  <si>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</si>
  <si>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</si>
  <si>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</si>
  <si>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</si>
  <si>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</si>
  <si>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</si>
  <si>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</si>
  <si>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</si>
  <si>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</si>
  <si>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</si>
  <si>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</si>
  <si>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</si>
  <si>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</si>
  <si>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</si>
  <si>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</si>
  <si>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</si>
  <si>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</si>
  <si>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</si>
  <si>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</si>
  <si>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</si>
  <si>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</si>
  <si>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</si>
  <si>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</si>
  <si>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</si>
  <si>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</si>
  <si>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</si>
  <si>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</si>
  <si>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</si>
  <si>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</si>
  <si>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</si>
  <si>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</si>
  <si>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</si>
  <si>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</si>
  <si>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</si>
  <si>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</si>
  <si>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</si>
  <si>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</si>
  <si>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</si>
  <si>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</si>
  <si>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</si>
  <si>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</si>
  <si>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</si>
  <si>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</si>
  <si>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</si>
  <si>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</si>
  <si>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</si>
  <si>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</si>
  <si>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</si>
  <si>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</si>
  <si>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</si>
  <si>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</si>
  <si>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</si>
  <si>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</si>
  <si>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</si>
  <si>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</si>
  <si>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</si>
  <si>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</si>
  <si>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</si>
  <si>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</si>
  <si>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</si>
  <si>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</si>
  <si>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</si>
  <si>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</si>
  <si>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</si>
  <si>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</si>
  <si>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</si>
  <si>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</si>
  <si>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</si>
  <si>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</si>
  <si>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</si>
  <si>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</si>
  <si>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</si>
  <si>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</si>
  <si>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</si>
  <si>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</si>
  <si>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</si>
  <si>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</si>
  <si>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</si>
  <si>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</si>
  <si>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</si>
  <si>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</si>
  <si>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</si>
  <si>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</si>
  <si>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</si>
  <si>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</si>
  <si>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</si>
  <si>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</si>
  <si>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</si>
  <si>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</si>
  <si>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</si>
  <si>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</si>
  <si>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</si>
  <si>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</si>
  <si>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</si>
  <si>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</si>
  <si>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</si>
  <si>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</si>
  <si>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</si>
  <si>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</si>
  <si>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</si>
  <si>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</si>
  <si>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</si>
  <si>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</si>
  <si>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</si>
  <si>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</si>
  <si>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</si>
  <si>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</si>
  <si>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</si>
  <si>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</si>
  <si>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</si>
  <si>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</si>
  <si>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</si>
  <si>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</si>
  <si>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</si>
  <si>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</si>
  <si>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</si>
  <si>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</si>
  <si>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</si>
  <si>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</si>
  <si>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</si>
  <si>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</si>
  <si>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</si>
  <si>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</si>
  <si>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</si>
  <si>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</si>
  <si>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</si>
  <si>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</si>
  <si>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</si>
  <si>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</si>
  <si>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</si>
  <si>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</si>
  <si>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</si>
  <si>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</si>
  <si>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</si>
  <si>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</si>
  <si>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</si>
  <si>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</si>
  <si>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</si>
  <si>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</si>
  <si>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</si>
  <si>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</si>
  <si>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</si>
  <si>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</si>
  <si>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</si>
  <si>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</si>
  <si>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</si>
  <si>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</si>
  <si>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</si>
  <si>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</si>
  <si>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</si>
  <si>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</si>
  <si>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</si>
  <si>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</si>
  <si>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</si>
  <si>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</si>
  <si>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</si>
  <si>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</si>
  <si>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</si>
  <si>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</si>
  <si>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</si>
  <si>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</si>
  <si>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</si>
  <si>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</si>
  <si>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</si>
  <si>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</si>
  <si>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</si>
  <si>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</si>
  <si>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</si>
  <si>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</si>
  <si>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</si>
  <si>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</si>
  <si>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</si>
  <si>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</si>
  <si>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</si>
  <si>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</si>
  <si>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</si>
  <si>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</si>
  <si>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</si>
  <si>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</si>
  <si>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</si>
  <si>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</si>
  <si>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</si>
  <si>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</si>
  <si>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</si>
  <si>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</si>
  <si>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</si>
  <si>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</si>
  <si>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</si>
  <si>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</si>
  <si>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</si>
  <si>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</si>
  <si>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</si>
  <si>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</si>
  <si>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</si>
  <si>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</si>
  <si>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</si>
  <si>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</si>
  <si>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</si>
  <si>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</si>
  <si>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</si>
  <si>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</si>
  <si>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</si>
  <si>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</si>
  <si>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</si>
  <si>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</si>
  <si>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</si>
  <si>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</si>
  <si>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</si>
  <si>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</si>
  <si>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</si>
  <si>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</si>
  <si>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</si>
  <si>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</si>
  <si>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</si>
  <si>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</si>
  <si>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</si>
  <si>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</si>
  <si>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</si>
  <si>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</si>
  <si>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</si>
  <si>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</si>
  <si>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</si>
  <si>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</si>
  <si>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</si>
  <si>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</si>
  <si>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</si>
  <si>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</si>
  <si>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</si>
  <si>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</si>
  <si>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</si>
  <si>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</si>
  <si>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</si>
  <si>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</si>
  <si>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</si>
  <si>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</si>
  <si>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</si>
  <si>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</si>
  <si>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</si>
  <si>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</si>
  <si>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</si>
  <si>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</si>
  <si>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</si>
  <si>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</si>
  <si>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</si>
  <si>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</si>
  <si>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</si>
  <si>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</si>
  <si>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</si>
  <si>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</si>
  <si>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</si>
  <si>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</si>
  <si>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</si>
  <si>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</si>
  <si>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</si>
  <si>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</si>
  <si>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</si>
  <si>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</si>
  <si>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</si>
  <si>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</si>
  <si>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</si>
  <si>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</si>
  <si>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</si>
  <si>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</si>
  <si>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</si>
  <si>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</si>
  <si>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</si>
  <si>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</si>
  <si>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</si>
  <si>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</si>
  <si>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</si>
  <si>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</si>
  <si>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</si>
  <si>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</si>
  <si>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</si>
  <si>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</si>
  <si>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</si>
  <si>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</si>
  <si>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</si>
  <si>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</si>
  <si>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</si>
  <si>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</si>
  <si>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</si>
  <si>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</si>
  <si>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</si>
  <si>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</si>
  <si>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</si>
  <si>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</si>
  <si>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</si>
  <si>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</si>
  <si>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</si>
  <si>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</si>
  <si>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</si>
  <si>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</si>
  <si>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</si>
  <si>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</si>
  <si>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</si>
  <si>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</si>
  <si>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</si>
  <si>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</si>
  <si>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</si>
  <si>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</si>
  <si>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</si>
  <si>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</si>
  <si>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</si>
  <si>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</si>
  <si>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</si>
  <si>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</si>
  <si>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</si>
  <si>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</si>
  <si>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</si>
  <si>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</si>
  <si>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</si>
  <si>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</si>
  <si>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</si>
  <si>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</si>
  <si>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</si>
  <si>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</si>
  <si>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</si>
  <si>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</si>
  <si>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</si>
  <si>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</si>
  <si>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</si>
  <si>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</si>
  <si>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</si>
  <si>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</si>
  <si>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</si>
  <si>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</si>
  <si>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</si>
  <si>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</si>
  <si>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</si>
  <si>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</si>
  <si>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</si>
  <si>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</si>
  <si>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</si>
  <si>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</si>
  <si>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</si>
  <si>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</si>
  <si>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</si>
  <si>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</si>
  <si>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</si>
  <si>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</si>
  <si>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</si>
  <si>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</si>
  <si>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</si>
  <si>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</si>
  <si>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</si>
  <si>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</si>
  <si>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</si>
  <si>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</si>
  <si>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</si>
  <si>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</si>
  <si>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</si>
  <si>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</si>
  <si>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</si>
  <si>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</si>
  <si>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</si>
  <si>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</si>
  <si>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</si>
  <si>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</si>
  <si>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</si>
  <si>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</si>
  <si>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</si>
  <si>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</si>
  <si>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</si>
  <si>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</si>
  <si>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</si>
  <si>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</si>
  <si>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Podrška razvoju turizma</t>
  </si>
  <si>
    <t>Izdaci za usluge objave postupaka javnih nabavki</t>
  </si>
  <si>
    <t>Interventna sredstva za održavanje objekata kolektivnog stanovanja</t>
  </si>
  <si>
    <t>1.1.11.</t>
  </si>
  <si>
    <t>1.1.12.</t>
  </si>
  <si>
    <t>1.3.3.1.</t>
  </si>
  <si>
    <t>Prihodi od indirektnih poreza na ime finan.autocesta i dr.cesta u FBiH</t>
  </si>
  <si>
    <t xml:space="preserve">UKUPNI PRIHODI 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</si>
  <si>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</si>
  <si>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</si>
  <si>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</si>
  <si>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</si>
  <si>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</si>
  <si>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t>Transfer za pomoć u adaptaciji školskih objekata na području Grada</t>
  </si>
  <si>
    <t>Pomoć za liječenje djece oboljele od karcinoma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</si>
  <si>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</si>
  <si>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</si>
  <si>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I-3.SLUŽBA ZA LOKALNI EKONOMSKI  RAZVOJ,    KOMUNALNE POSLOVE, ZAŠTITU OKOLINE I JAVNE NABAVKE</t>
  </si>
  <si>
    <t xml:space="preserve">Program kapitalnih ulaganja u infrastrukturu </t>
  </si>
  <si>
    <t>Izdaci za provođenje izbora i naknade članovima Izborne komisije</t>
  </si>
  <si>
    <t>2.8.1.2.</t>
  </si>
  <si>
    <t xml:space="preserve">Transferi mjesnim zajednicama za rad savjeta </t>
  </si>
  <si>
    <t>Sufinansiranje cijene vodosnabdijevanja za socijalno ugrožene porodice po javnom pozivu</t>
  </si>
  <si>
    <t>BUDŽET ZA 2020.g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</si>
  <si>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</si>
  <si>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</si>
  <si>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</si>
  <si>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</si>
  <si>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</si>
  <si>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IZVJEŠTAJ O IZVRŠENJU BUDŽETA ZA PERIOD</t>
  </si>
  <si>
    <t>% izvršenja</t>
  </si>
  <si>
    <t>1.2.31.</t>
  </si>
  <si>
    <t>Subv.novih priklj.na gas za korisnike koji gas troše preko PPM G4 mjerača(Q&lt;50kW)</t>
  </si>
  <si>
    <t>Transf.za sufinan.rada hitne med.pomoći i higijensko-epidemiol.službe u JU Dom zdravlja</t>
  </si>
  <si>
    <t>01.01.-31.12.2020.g</t>
  </si>
  <si>
    <t>IZVRŠENO U 2020.g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</si>
</sst>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0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Font="1" applyAlignment="1">
      <alignment horizontal="center"/>
    </xf>
    <xf numFmtId="3" fontId="0" fillId="0" borderId="0" xfId="0" applyNumberFormat="1"/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0" fontId="17" fillId="0" borderId="0" xfId="0" applyFon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3:I14"/>
  <sheetViews>
    <sheetView workbookViewId="0">
      <selection activeCell="I23" sqref="I23"/>
    </sheetView>
  </sheetViews>
  <sheetFormatPr defaultRowHeight="15"/>
  <sheetData>
    <row r="13" spans="5:9" ht="21">
      <c r="E13" s="84" t="s">
        <v>418</v>
      </c>
      <c r="F13" s="84"/>
      <c r="G13" s="84"/>
      <c r="H13" s="84"/>
      <c r="I13" s="84"/>
    </row>
    <row r="14" spans="5:9" ht="21">
      <c r="E14" s="84"/>
      <c r="F14" s="84" t="s">
        <v>423</v>
      </c>
      <c r="G14" s="84"/>
      <c r="H14" s="84"/>
      <c r="I14" s="8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07"/>
  <sheetViews>
    <sheetView tabSelected="1" topLeftCell="C1" zoomScale="120" zoomScaleNormal="120" workbookViewId="0">
      <selection activeCell="E1" sqref="E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67.7109375" style="40" customWidth="1"/>
    <col min="6" max="6" width="12.85546875" style="41" customWidth="1"/>
    <col min="7" max="7" width="12" style="95" customWidth="1"/>
    <col min="8" max="8" width="8" style="95" customWidth="1"/>
    <col min="237" max="237" width="6.85546875" customWidth="1"/>
    <col min="238" max="238" width="6.7109375" customWidth="1"/>
    <col min="239" max="239" width="7.85546875" customWidth="1"/>
    <col min="240" max="240" width="6.5703125" customWidth="1"/>
    <col min="241" max="241" width="59.85546875" customWidth="1"/>
    <col min="242" max="242" width="12.28515625" customWidth="1"/>
    <col min="243" max="243" width="10.85546875" customWidth="1"/>
    <col min="244" max="244" width="12" customWidth="1"/>
    <col min="245" max="245" width="10.140625" customWidth="1"/>
    <col min="493" max="493" width="6.85546875" customWidth="1"/>
    <col min="494" max="494" width="6.7109375" customWidth="1"/>
    <col min="495" max="495" width="7.85546875" customWidth="1"/>
    <col min="496" max="496" width="6.5703125" customWidth="1"/>
    <col min="497" max="497" width="59.85546875" customWidth="1"/>
    <col min="498" max="498" width="12.28515625" customWidth="1"/>
    <col min="499" max="499" width="10.85546875" customWidth="1"/>
    <col min="500" max="500" width="12" customWidth="1"/>
    <col min="501" max="501" width="10.140625" customWidth="1"/>
    <col min="749" max="749" width="6.85546875" customWidth="1"/>
    <col min="750" max="750" width="6.7109375" customWidth="1"/>
    <col min="751" max="751" width="7.85546875" customWidth="1"/>
    <col min="752" max="752" width="6.5703125" customWidth="1"/>
    <col min="753" max="753" width="59.85546875" customWidth="1"/>
    <col min="754" max="754" width="12.28515625" customWidth="1"/>
    <col min="755" max="755" width="10.85546875" customWidth="1"/>
    <col min="756" max="756" width="12" customWidth="1"/>
    <col min="757" max="757" width="10.140625" customWidth="1"/>
    <col min="1005" max="1005" width="6.85546875" customWidth="1"/>
    <col min="1006" max="1006" width="6.7109375" customWidth="1"/>
    <col min="1007" max="1007" width="7.85546875" customWidth="1"/>
    <col min="1008" max="1008" width="6.5703125" customWidth="1"/>
    <col min="1009" max="1009" width="59.85546875" customWidth="1"/>
    <col min="1010" max="1010" width="12.28515625" customWidth="1"/>
    <col min="1011" max="1011" width="10.85546875" customWidth="1"/>
    <col min="1012" max="1012" width="12" customWidth="1"/>
    <col min="1013" max="1013" width="10.140625" customWidth="1"/>
    <col min="1261" max="1261" width="6.85546875" customWidth="1"/>
    <col min="1262" max="1262" width="6.7109375" customWidth="1"/>
    <col min="1263" max="1263" width="7.85546875" customWidth="1"/>
    <col min="1264" max="1264" width="6.5703125" customWidth="1"/>
    <col min="1265" max="1265" width="59.85546875" customWidth="1"/>
    <col min="1266" max="1266" width="12.28515625" customWidth="1"/>
    <col min="1267" max="1267" width="10.85546875" customWidth="1"/>
    <col min="1268" max="1268" width="12" customWidth="1"/>
    <col min="1269" max="1269" width="10.140625" customWidth="1"/>
    <col min="1517" max="1517" width="6.85546875" customWidth="1"/>
    <col min="1518" max="1518" width="6.7109375" customWidth="1"/>
    <col min="1519" max="1519" width="7.85546875" customWidth="1"/>
    <col min="1520" max="1520" width="6.5703125" customWidth="1"/>
    <col min="1521" max="1521" width="59.85546875" customWidth="1"/>
    <col min="1522" max="1522" width="12.28515625" customWidth="1"/>
    <col min="1523" max="1523" width="10.85546875" customWidth="1"/>
    <col min="1524" max="1524" width="12" customWidth="1"/>
    <col min="1525" max="1525" width="10.140625" customWidth="1"/>
    <col min="1773" max="1773" width="6.85546875" customWidth="1"/>
    <col min="1774" max="1774" width="6.7109375" customWidth="1"/>
    <col min="1775" max="1775" width="7.85546875" customWidth="1"/>
    <col min="1776" max="1776" width="6.5703125" customWidth="1"/>
    <col min="1777" max="1777" width="59.85546875" customWidth="1"/>
    <col min="1778" max="1778" width="12.28515625" customWidth="1"/>
    <col min="1779" max="1779" width="10.85546875" customWidth="1"/>
    <col min="1780" max="1780" width="12" customWidth="1"/>
    <col min="1781" max="1781" width="10.140625" customWidth="1"/>
    <col min="2029" max="2029" width="6.85546875" customWidth="1"/>
    <col min="2030" max="2030" width="6.7109375" customWidth="1"/>
    <col min="2031" max="2031" width="7.85546875" customWidth="1"/>
    <col min="2032" max="2032" width="6.5703125" customWidth="1"/>
    <col min="2033" max="2033" width="59.85546875" customWidth="1"/>
    <col min="2034" max="2034" width="12.28515625" customWidth="1"/>
    <col min="2035" max="2035" width="10.85546875" customWidth="1"/>
    <col min="2036" max="2036" width="12" customWidth="1"/>
    <col min="2037" max="2037" width="10.140625" customWidth="1"/>
    <col min="2285" max="2285" width="6.85546875" customWidth="1"/>
    <col min="2286" max="2286" width="6.7109375" customWidth="1"/>
    <col min="2287" max="2287" width="7.85546875" customWidth="1"/>
    <col min="2288" max="2288" width="6.5703125" customWidth="1"/>
    <col min="2289" max="2289" width="59.85546875" customWidth="1"/>
    <col min="2290" max="2290" width="12.28515625" customWidth="1"/>
    <col min="2291" max="2291" width="10.85546875" customWidth="1"/>
    <col min="2292" max="2292" width="12" customWidth="1"/>
    <col min="2293" max="2293" width="10.140625" customWidth="1"/>
    <col min="2541" max="2541" width="6.85546875" customWidth="1"/>
    <col min="2542" max="2542" width="6.7109375" customWidth="1"/>
    <col min="2543" max="2543" width="7.85546875" customWidth="1"/>
    <col min="2544" max="2544" width="6.5703125" customWidth="1"/>
    <col min="2545" max="2545" width="59.85546875" customWidth="1"/>
    <col min="2546" max="2546" width="12.28515625" customWidth="1"/>
    <col min="2547" max="2547" width="10.85546875" customWidth="1"/>
    <col min="2548" max="2548" width="12" customWidth="1"/>
    <col min="2549" max="2549" width="10.140625" customWidth="1"/>
    <col min="2797" max="2797" width="6.85546875" customWidth="1"/>
    <col min="2798" max="2798" width="6.7109375" customWidth="1"/>
    <col min="2799" max="2799" width="7.85546875" customWidth="1"/>
    <col min="2800" max="2800" width="6.5703125" customWidth="1"/>
    <col min="2801" max="2801" width="59.85546875" customWidth="1"/>
    <col min="2802" max="2802" width="12.28515625" customWidth="1"/>
    <col min="2803" max="2803" width="10.85546875" customWidth="1"/>
    <col min="2804" max="2804" width="12" customWidth="1"/>
    <col min="2805" max="2805" width="10.140625" customWidth="1"/>
    <col min="3053" max="3053" width="6.85546875" customWidth="1"/>
    <col min="3054" max="3054" width="6.7109375" customWidth="1"/>
    <col min="3055" max="3055" width="7.85546875" customWidth="1"/>
    <col min="3056" max="3056" width="6.5703125" customWidth="1"/>
    <col min="3057" max="3057" width="59.85546875" customWidth="1"/>
    <col min="3058" max="3058" width="12.28515625" customWidth="1"/>
    <col min="3059" max="3059" width="10.85546875" customWidth="1"/>
    <col min="3060" max="3060" width="12" customWidth="1"/>
    <col min="3061" max="3061" width="10.140625" customWidth="1"/>
    <col min="3309" max="3309" width="6.85546875" customWidth="1"/>
    <col min="3310" max="3310" width="6.7109375" customWidth="1"/>
    <col min="3311" max="3311" width="7.85546875" customWidth="1"/>
    <col min="3312" max="3312" width="6.5703125" customWidth="1"/>
    <col min="3313" max="3313" width="59.85546875" customWidth="1"/>
    <col min="3314" max="3314" width="12.28515625" customWidth="1"/>
    <col min="3315" max="3315" width="10.85546875" customWidth="1"/>
    <col min="3316" max="3316" width="12" customWidth="1"/>
    <col min="3317" max="3317" width="10.140625" customWidth="1"/>
    <col min="3565" max="3565" width="6.85546875" customWidth="1"/>
    <col min="3566" max="3566" width="6.7109375" customWidth="1"/>
    <col min="3567" max="3567" width="7.85546875" customWidth="1"/>
    <col min="3568" max="3568" width="6.5703125" customWidth="1"/>
    <col min="3569" max="3569" width="59.85546875" customWidth="1"/>
    <col min="3570" max="3570" width="12.28515625" customWidth="1"/>
    <col min="3571" max="3571" width="10.85546875" customWidth="1"/>
    <col min="3572" max="3572" width="12" customWidth="1"/>
    <col min="3573" max="3573" width="10.140625" customWidth="1"/>
    <col min="3821" max="3821" width="6.85546875" customWidth="1"/>
    <col min="3822" max="3822" width="6.7109375" customWidth="1"/>
    <col min="3823" max="3823" width="7.85546875" customWidth="1"/>
    <col min="3824" max="3824" width="6.5703125" customWidth="1"/>
    <col min="3825" max="3825" width="59.85546875" customWidth="1"/>
    <col min="3826" max="3826" width="12.28515625" customWidth="1"/>
    <col min="3827" max="3827" width="10.85546875" customWidth="1"/>
    <col min="3828" max="3828" width="12" customWidth="1"/>
    <col min="3829" max="3829" width="10.140625" customWidth="1"/>
    <col min="4077" max="4077" width="6.85546875" customWidth="1"/>
    <col min="4078" max="4078" width="6.7109375" customWidth="1"/>
    <col min="4079" max="4079" width="7.85546875" customWidth="1"/>
    <col min="4080" max="4080" width="6.5703125" customWidth="1"/>
    <col min="4081" max="4081" width="59.85546875" customWidth="1"/>
    <col min="4082" max="4082" width="12.28515625" customWidth="1"/>
    <col min="4083" max="4083" width="10.85546875" customWidth="1"/>
    <col min="4084" max="4084" width="12" customWidth="1"/>
    <col min="4085" max="4085" width="10.140625" customWidth="1"/>
    <col min="4333" max="4333" width="6.85546875" customWidth="1"/>
    <col min="4334" max="4334" width="6.7109375" customWidth="1"/>
    <col min="4335" max="4335" width="7.85546875" customWidth="1"/>
    <col min="4336" max="4336" width="6.5703125" customWidth="1"/>
    <col min="4337" max="4337" width="59.85546875" customWidth="1"/>
    <col min="4338" max="4338" width="12.28515625" customWidth="1"/>
    <col min="4339" max="4339" width="10.85546875" customWidth="1"/>
    <col min="4340" max="4340" width="12" customWidth="1"/>
    <col min="4341" max="4341" width="10.140625" customWidth="1"/>
    <col min="4589" max="4589" width="6.85546875" customWidth="1"/>
    <col min="4590" max="4590" width="6.7109375" customWidth="1"/>
    <col min="4591" max="4591" width="7.85546875" customWidth="1"/>
    <col min="4592" max="4592" width="6.5703125" customWidth="1"/>
    <col min="4593" max="4593" width="59.85546875" customWidth="1"/>
    <col min="4594" max="4594" width="12.28515625" customWidth="1"/>
    <col min="4595" max="4595" width="10.85546875" customWidth="1"/>
    <col min="4596" max="4596" width="12" customWidth="1"/>
    <col min="4597" max="4597" width="10.140625" customWidth="1"/>
    <col min="4845" max="4845" width="6.85546875" customWidth="1"/>
    <col min="4846" max="4846" width="6.7109375" customWidth="1"/>
    <col min="4847" max="4847" width="7.85546875" customWidth="1"/>
    <col min="4848" max="4848" width="6.5703125" customWidth="1"/>
    <col min="4849" max="4849" width="59.85546875" customWidth="1"/>
    <col min="4850" max="4850" width="12.28515625" customWidth="1"/>
    <col min="4851" max="4851" width="10.85546875" customWidth="1"/>
    <col min="4852" max="4852" width="12" customWidth="1"/>
    <col min="4853" max="4853" width="10.140625" customWidth="1"/>
    <col min="5101" max="5101" width="6.85546875" customWidth="1"/>
    <col min="5102" max="5102" width="6.7109375" customWidth="1"/>
    <col min="5103" max="5103" width="7.85546875" customWidth="1"/>
    <col min="5104" max="5104" width="6.5703125" customWidth="1"/>
    <col min="5105" max="5105" width="59.85546875" customWidth="1"/>
    <col min="5106" max="5106" width="12.28515625" customWidth="1"/>
    <col min="5107" max="5107" width="10.85546875" customWidth="1"/>
    <col min="5108" max="5108" width="12" customWidth="1"/>
    <col min="5109" max="5109" width="10.140625" customWidth="1"/>
    <col min="5357" max="5357" width="6.85546875" customWidth="1"/>
    <col min="5358" max="5358" width="6.7109375" customWidth="1"/>
    <col min="5359" max="5359" width="7.85546875" customWidth="1"/>
    <col min="5360" max="5360" width="6.5703125" customWidth="1"/>
    <col min="5361" max="5361" width="59.85546875" customWidth="1"/>
    <col min="5362" max="5362" width="12.28515625" customWidth="1"/>
    <col min="5363" max="5363" width="10.85546875" customWidth="1"/>
    <col min="5364" max="5364" width="12" customWidth="1"/>
    <col min="5365" max="5365" width="10.140625" customWidth="1"/>
    <col min="5613" max="5613" width="6.85546875" customWidth="1"/>
    <col min="5614" max="5614" width="6.7109375" customWidth="1"/>
    <col min="5615" max="5615" width="7.85546875" customWidth="1"/>
    <col min="5616" max="5616" width="6.5703125" customWidth="1"/>
    <col min="5617" max="5617" width="59.85546875" customWidth="1"/>
    <col min="5618" max="5618" width="12.28515625" customWidth="1"/>
    <col min="5619" max="5619" width="10.85546875" customWidth="1"/>
    <col min="5620" max="5620" width="12" customWidth="1"/>
    <col min="5621" max="5621" width="10.140625" customWidth="1"/>
    <col min="5869" max="5869" width="6.85546875" customWidth="1"/>
    <col min="5870" max="5870" width="6.7109375" customWidth="1"/>
    <col min="5871" max="5871" width="7.85546875" customWidth="1"/>
    <col min="5872" max="5872" width="6.5703125" customWidth="1"/>
    <col min="5873" max="5873" width="59.85546875" customWidth="1"/>
    <col min="5874" max="5874" width="12.28515625" customWidth="1"/>
    <col min="5875" max="5875" width="10.85546875" customWidth="1"/>
    <col min="5876" max="5876" width="12" customWidth="1"/>
    <col min="5877" max="5877" width="10.140625" customWidth="1"/>
    <col min="6125" max="6125" width="6.85546875" customWidth="1"/>
    <col min="6126" max="6126" width="6.7109375" customWidth="1"/>
    <col min="6127" max="6127" width="7.85546875" customWidth="1"/>
    <col min="6128" max="6128" width="6.5703125" customWidth="1"/>
    <col min="6129" max="6129" width="59.85546875" customWidth="1"/>
    <col min="6130" max="6130" width="12.28515625" customWidth="1"/>
    <col min="6131" max="6131" width="10.85546875" customWidth="1"/>
    <col min="6132" max="6132" width="12" customWidth="1"/>
    <col min="6133" max="6133" width="10.140625" customWidth="1"/>
    <col min="6381" max="6381" width="6.85546875" customWidth="1"/>
    <col min="6382" max="6382" width="6.7109375" customWidth="1"/>
    <col min="6383" max="6383" width="7.85546875" customWidth="1"/>
    <col min="6384" max="6384" width="6.5703125" customWidth="1"/>
    <col min="6385" max="6385" width="59.85546875" customWidth="1"/>
    <col min="6386" max="6386" width="12.28515625" customWidth="1"/>
    <col min="6387" max="6387" width="10.85546875" customWidth="1"/>
    <col min="6388" max="6388" width="12" customWidth="1"/>
    <col min="6389" max="6389" width="10.140625" customWidth="1"/>
    <col min="6637" max="6637" width="6.85546875" customWidth="1"/>
    <col min="6638" max="6638" width="6.7109375" customWidth="1"/>
    <col min="6639" max="6639" width="7.85546875" customWidth="1"/>
    <col min="6640" max="6640" width="6.5703125" customWidth="1"/>
    <col min="6641" max="6641" width="59.85546875" customWidth="1"/>
    <col min="6642" max="6642" width="12.28515625" customWidth="1"/>
    <col min="6643" max="6643" width="10.85546875" customWidth="1"/>
    <col min="6644" max="6644" width="12" customWidth="1"/>
    <col min="6645" max="6645" width="10.140625" customWidth="1"/>
    <col min="6893" max="6893" width="6.85546875" customWidth="1"/>
    <col min="6894" max="6894" width="6.7109375" customWidth="1"/>
    <col min="6895" max="6895" width="7.85546875" customWidth="1"/>
    <col min="6896" max="6896" width="6.5703125" customWidth="1"/>
    <col min="6897" max="6897" width="59.85546875" customWidth="1"/>
    <col min="6898" max="6898" width="12.28515625" customWidth="1"/>
    <col min="6899" max="6899" width="10.85546875" customWidth="1"/>
    <col min="6900" max="6900" width="12" customWidth="1"/>
    <col min="6901" max="6901" width="10.140625" customWidth="1"/>
    <col min="7149" max="7149" width="6.85546875" customWidth="1"/>
    <col min="7150" max="7150" width="6.7109375" customWidth="1"/>
    <col min="7151" max="7151" width="7.85546875" customWidth="1"/>
    <col min="7152" max="7152" width="6.5703125" customWidth="1"/>
    <col min="7153" max="7153" width="59.85546875" customWidth="1"/>
    <col min="7154" max="7154" width="12.28515625" customWidth="1"/>
    <col min="7155" max="7155" width="10.85546875" customWidth="1"/>
    <col min="7156" max="7156" width="12" customWidth="1"/>
    <col min="7157" max="7157" width="10.140625" customWidth="1"/>
    <col min="7405" max="7405" width="6.85546875" customWidth="1"/>
    <col min="7406" max="7406" width="6.7109375" customWidth="1"/>
    <col min="7407" max="7407" width="7.85546875" customWidth="1"/>
    <col min="7408" max="7408" width="6.5703125" customWidth="1"/>
    <col min="7409" max="7409" width="59.85546875" customWidth="1"/>
    <col min="7410" max="7410" width="12.28515625" customWidth="1"/>
    <col min="7411" max="7411" width="10.85546875" customWidth="1"/>
    <col min="7412" max="7412" width="12" customWidth="1"/>
    <col min="7413" max="7413" width="10.140625" customWidth="1"/>
    <col min="7661" max="7661" width="6.85546875" customWidth="1"/>
    <col min="7662" max="7662" width="6.7109375" customWidth="1"/>
    <col min="7663" max="7663" width="7.85546875" customWidth="1"/>
    <col min="7664" max="7664" width="6.5703125" customWidth="1"/>
    <col min="7665" max="7665" width="59.85546875" customWidth="1"/>
    <col min="7666" max="7666" width="12.28515625" customWidth="1"/>
    <col min="7667" max="7667" width="10.85546875" customWidth="1"/>
    <col min="7668" max="7668" width="12" customWidth="1"/>
    <col min="7669" max="7669" width="10.140625" customWidth="1"/>
    <col min="7917" max="7917" width="6.85546875" customWidth="1"/>
    <col min="7918" max="7918" width="6.7109375" customWidth="1"/>
    <col min="7919" max="7919" width="7.85546875" customWidth="1"/>
    <col min="7920" max="7920" width="6.5703125" customWidth="1"/>
    <col min="7921" max="7921" width="59.85546875" customWidth="1"/>
    <col min="7922" max="7922" width="12.28515625" customWidth="1"/>
    <col min="7923" max="7923" width="10.85546875" customWidth="1"/>
    <col min="7924" max="7924" width="12" customWidth="1"/>
    <col min="7925" max="7925" width="10.140625" customWidth="1"/>
    <col min="8173" max="8173" width="6.85546875" customWidth="1"/>
    <col min="8174" max="8174" width="6.7109375" customWidth="1"/>
    <col min="8175" max="8175" width="7.85546875" customWidth="1"/>
    <col min="8176" max="8176" width="6.5703125" customWidth="1"/>
    <col min="8177" max="8177" width="59.85546875" customWidth="1"/>
    <col min="8178" max="8178" width="12.28515625" customWidth="1"/>
    <col min="8179" max="8179" width="10.85546875" customWidth="1"/>
    <col min="8180" max="8180" width="12" customWidth="1"/>
    <col min="8181" max="8181" width="10.140625" customWidth="1"/>
    <col min="8429" max="8429" width="6.85546875" customWidth="1"/>
    <col min="8430" max="8430" width="6.7109375" customWidth="1"/>
    <col min="8431" max="8431" width="7.85546875" customWidth="1"/>
    <col min="8432" max="8432" width="6.5703125" customWidth="1"/>
    <col min="8433" max="8433" width="59.85546875" customWidth="1"/>
    <col min="8434" max="8434" width="12.28515625" customWidth="1"/>
    <col min="8435" max="8435" width="10.85546875" customWidth="1"/>
    <col min="8436" max="8436" width="12" customWidth="1"/>
    <col min="8437" max="8437" width="10.140625" customWidth="1"/>
    <col min="8685" max="8685" width="6.85546875" customWidth="1"/>
    <col min="8686" max="8686" width="6.7109375" customWidth="1"/>
    <col min="8687" max="8687" width="7.85546875" customWidth="1"/>
    <col min="8688" max="8688" width="6.5703125" customWidth="1"/>
    <col min="8689" max="8689" width="59.85546875" customWidth="1"/>
    <col min="8690" max="8690" width="12.28515625" customWidth="1"/>
    <col min="8691" max="8691" width="10.85546875" customWidth="1"/>
    <col min="8692" max="8692" width="12" customWidth="1"/>
    <col min="8693" max="8693" width="10.140625" customWidth="1"/>
    <col min="8941" max="8941" width="6.85546875" customWidth="1"/>
    <col min="8942" max="8942" width="6.7109375" customWidth="1"/>
    <col min="8943" max="8943" width="7.85546875" customWidth="1"/>
    <col min="8944" max="8944" width="6.5703125" customWidth="1"/>
    <col min="8945" max="8945" width="59.85546875" customWidth="1"/>
    <col min="8946" max="8946" width="12.28515625" customWidth="1"/>
    <col min="8947" max="8947" width="10.85546875" customWidth="1"/>
    <col min="8948" max="8948" width="12" customWidth="1"/>
    <col min="8949" max="8949" width="10.140625" customWidth="1"/>
    <col min="9197" max="9197" width="6.85546875" customWidth="1"/>
    <col min="9198" max="9198" width="6.7109375" customWidth="1"/>
    <col min="9199" max="9199" width="7.85546875" customWidth="1"/>
    <col min="9200" max="9200" width="6.5703125" customWidth="1"/>
    <col min="9201" max="9201" width="59.85546875" customWidth="1"/>
    <col min="9202" max="9202" width="12.28515625" customWidth="1"/>
    <col min="9203" max="9203" width="10.85546875" customWidth="1"/>
    <col min="9204" max="9204" width="12" customWidth="1"/>
    <col min="9205" max="9205" width="10.140625" customWidth="1"/>
    <col min="9453" max="9453" width="6.85546875" customWidth="1"/>
    <col min="9454" max="9454" width="6.7109375" customWidth="1"/>
    <col min="9455" max="9455" width="7.85546875" customWidth="1"/>
    <col min="9456" max="9456" width="6.5703125" customWidth="1"/>
    <col min="9457" max="9457" width="59.85546875" customWidth="1"/>
    <col min="9458" max="9458" width="12.28515625" customWidth="1"/>
    <col min="9459" max="9459" width="10.85546875" customWidth="1"/>
    <col min="9460" max="9460" width="12" customWidth="1"/>
    <col min="9461" max="9461" width="10.140625" customWidth="1"/>
    <col min="9709" max="9709" width="6.85546875" customWidth="1"/>
    <col min="9710" max="9710" width="6.7109375" customWidth="1"/>
    <col min="9711" max="9711" width="7.85546875" customWidth="1"/>
    <col min="9712" max="9712" width="6.5703125" customWidth="1"/>
    <col min="9713" max="9713" width="59.85546875" customWidth="1"/>
    <col min="9714" max="9714" width="12.28515625" customWidth="1"/>
    <col min="9715" max="9715" width="10.85546875" customWidth="1"/>
    <col min="9716" max="9716" width="12" customWidth="1"/>
    <col min="9717" max="9717" width="10.140625" customWidth="1"/>
    <col min="9965" max="9965" width="6.85546875" customWidth="1"/>
    <col min="9966" max="9966" width="6.7109375" customWidth="1"/>
    <col min="9967" max="9967" width="7.85546875" customWidth="1"/>
    <col min="9968" max="9968" width="6.5703125" customWidth="1"/>
    <col min="9969" max="9969" width="59.85546875" customWidth="1"/>
    <col min="9970" max="9970" width="12.28515625" customWidth="1"/>
    <col min="9971" max="9971" width="10.85546875" customWidth="1"/>
    <col min="9972" max="9972" width="12" customWidth="1"/>
    <col min="9973" max="9973" width="10.140625" customWidth="1"/>
    <col min="10221" max="10221" width="6.85546875" customWidth="1"/>
    <col min="10222" max="10222" width="6.7109375" customWidth="1"/>
    <col min="10223" max="10223" width="7.85546875" customWidth="1"/>
    <col min="10224" max="10224" width="6.5703125" customWidth="1"/>
    <col min="10225" max="10225" width="59.85546875" customWidth="1"/>
    <col min="10226" max="10226" width="12.28515625" customWidth="1"/>
    <col min="10227" max="10227" width="10.85546875" customWidth="1"/>
    <col min="10228" max="10228" width="12" customWidth="1"/>
    <col min="10229" max="10229" width="10.140625" customWidth="1"/>
    <col min="10477" max="10477" width="6.85546875" customWidth="1"/>
    <col min="10478" max="10478" width="6.7109375" customWidth="1"/>
    <col min="10479" max="10479" width="7.85546875" customWidth="1"/>
    <col min="10480" max="10480" width="6.5703125" customWidth="1"/>
    <col min="10481" max="10481" width="59.85546875" customWidth="1"/>
    <col min="10482" max="10482" width="12.28515625" customWidth="1"/>
    <col min="10483" max="10483" width="10.85546875" customWidth="1"/>
    <col min="10484" max="10484" width="12" customWidth="1"/>
    <col min="10485" max="10485" width="10.140625" customWidth="1"/>
    <col min="10733" max="10733" width="6.85546875" customWidth="1"/>
    <col min="10734" max="10734" width="6.7109375" customWidth="1"/>
    <col min="10735" max="10735" width="7.85546875" customWidth="1"/>
    <col min="10736" max="10736" width="6.5703125" customWidth="1"/>
    <col min="10737" max="10737" width="59.85546875" customWidth="1"/>
    <col min="10738" max="10738" width="12.28515625" customWidth="1"/>
    <col min="10739" max="10739" width="10.85546875" customWidth="1"/>
    <col min="10740" max="10740" width="12" customWidth="1"/>
    <col min="10741" max="10741" width="10.140625" customWidth="1"/>
    <col min="10989" max="10989" width="6.85546875" customWidth="1"/>
    <col min="10990" max="10990" width="6.7109375" customWidth="1"/>
    <col min="10991" max="10991" width="7.85546875" customWidth="1"/>
    <col min="10992" max="10992" width="6.5703125" customWidth="1"/>
    <col min="10993" max="10993" width="59.85546875" customWidth="1"/>
    <col min="10994" max="10994" width="12.28515625" customWidth="1"/>
    <col min="10995" max="10995" width="10.85546875" customWidth="1"/>
    <col min="10996" max="10996" width="12" customWidth="1"/>
    <col min="10997" max="10997" width="10.140625" customWidth="1"/>
    <col min="11245" max="11245" width="6.85546875" customWidth="1"/>
    <col min="11246" max="11246" width="6.7109375" customWidth="1"/>
    <col min="11247" max="11247" width="7.85546875" customWidth="1"/>
    <col min="11248" max="11248" width="6.5703125" customWidth="1"/>
    <col min="11249" max="11249" width="59.85546875" customWidth="1"/>
    <col min="11250" max="11250" width="12.28515625" customWidth="1"/>
    <col min="11251" max="11251" width="10.85546875" customWidth="1"/>
    <col min="11252" max="11252" width="12" customWidth="1"/>
    <col min="11253" max="11253" width="10.140625" customWidth="1"/>
    <col min="11501" max="11501" width="6.85546875" customWidth="1"/>
    <col min="11502" max="11502" width="6.7109375" customWidth="1"/>
    <col min="11503" max="11503" width="7.85546875" customWidth="1"/>
    <col min="11504" max="11504" width="6.5703125" customWidth="1"/>
    <col min="11505" max="11505" width="59.85546875" customWidth="1"/>
    <col min="11506" max="11506" width="12.28515625" customWidth="1"/>
    <col min="11507" max="11507" width="10.85546875" customWidth="1"/>
    <col min="11508" max="11508" width="12" customWidth="1"/>
    <col min="11509" max="11509" width="10.140625" customWidth="1"/>
    <col min="11757" max="11757" width="6.85546875" customWidth="1"/>
    <col min="11758" max="11758" width="6.7109375" customWidth="1"/>
    <col min="11759" max="11759" width="7.85546875" customWidth="1"/>
    <col min="11760" max="11760" width="6.5703125" customWidth="1"/>
    <col min="11761" max="11761" width="59.85546875" customWidth="1"/>
    <col min="11762" max="11762" width="12.28515625" customWidth="1"/>
    <col min="11763" max="11763" width="10.85546875" customWidth="1"/>
    <col min="11764" max="11764" width="12" customWidth="1"/>
    <col min="11765" max="11765" width="10.140625" customWidth="1"/>
    <col min="12013" max="12013" width="6.85546875" customWidth="1"/>
    <col min="12014" max="12014" width="6.7109375" customWidth="1"/>
    <col min="12015" max="12015" width="7.85546875" customWidth="1"/>
    <col min="12016" max="12016" width="6.5703125" customWidth="1"/>
    <col min="12017" max="12017" width="59.85546875" customWidth="1"/>
    <col min="12018" max="12018" width="12.28515625" customWidth="1"/>
    <col min="12019" max="12019" width="10.85546875" customWidth="1"/>
    <col min="12020" max="12020" width="12" customWidth="1"/>
    <col min="12021" max="12021" width="10.140625" customWidth="1"/>
    <col min="12269" max="12269" width="6.85546875" customWidth="1"/>
    <col min="12270" max="12270" width="6.7109375" customWidth="1"/>
    <col min="12271" max="12271" width="7.85546875" customWidth="1"/>
    <col min="12272" max="12272" width="6.5703125" customWidth="1"/>
    <col min="12273" max="12273" width="59.85546875" customWidth="1"/>
    <col min="12274" max="12274" width="12.28515625" customWidth="1"/>
    <col min="12275" max="12275" width="10.85546875" customWidth="1"/>
    <col min="12276" max="12276" width="12" customWidth="1"/>
    <col min="12277" max="12277" width="10.140625" customWidth="1"/>
    <col min="12525" max="12525" width="6.85546875" customWidth="1"/>
    <col min="12526" max="12526" width="6.7109375" customWidth="1"/>
    <col min="12527" max="12527" width="7.85546875" customWidth="1"/>
    <col min="12528" max="12528" width="6.5703125" customWidth="1"/>
    <col min="12529" max="12529" width="59.85546875" customWidth="1"/>
    <col min="12530" max="12530" width="12.28515625" customWidth="1"/>
    <col min="12531" max="12531" width="10.85546875" customWidth="1"/>
    <col min="12532" max="12532" width="12" customWidth="1"/>
    <col min="12533" max="12533" width="10.140625" customWidth="1"/>
    <col min="12781" max="12781" width="6.85546875" customWidth="1"/>
    <col min="12782" max="12782" width="6.7109375" customWidth="1"/>
    <col min="12783" max="12783" width="7.85546875" customWidth="1"/>
    <col min="12784" max="12784" width="6.5703125" customWidth="1"/>
    <col min="12785" max="12785" width="59.85546875" customWidth="1"/>
    <col min="12786" max="12786" width="12.28515625" customWidth="1"/>
    <col min="12787" max="12787" width="10.85546875" customWidth="1"/>
    <col min="12788" max="12788" width="12" customWidth="1"/>
    <col min="12789" max="12789" width="10.140625" customWidth="1"/>
    <col min="13037" max="13037" width="6.85546875" customWidth="1"/>
    <col min="13038" max="13038" width="6.7109375" customWidth="1"/>
    <col min="13039" max="13039" width="7.85546875" customWidth="1"/>
    <col min="13040" max="13040" width="6.5703125" customWidth="1"/>
    <col min="13041" max="13041" width="59.85546875" customWidth="1"/>
    <col min="13042" max="13042" width="12.28515625" customWidth="1"/>
    <col min="13043" max="13043" width="10.85546875" customWidth="1"/>
    <col min="13044" max="13044" width="12" customWidth="1"/>
    <col min="13045" max="13045" width="10.140625" customWidth="1"/>
    <col min="13293" max="13293" width="6.85546875" customWidth="1"/>
    <col min="13294" max="13294" width="6.7109375" customWidth="1"/>
    <col min="13295" max="13295" width="7.85546875" customWidth="1"/>
    <col min="13296" max="13296" width="6.5703125" customWidth="1"/>
    <col min="13297" max="13297" width="59.85546875" customWidth="1"/>
    <col min="13298" max="13298" width="12.28515625" customWidth="1"/>
    <col min="13299" max="13299" width="10.85546875" customWidth="1"/>
    <col min="13300" max="13300" width="12" customWidth="1"/>
    <col min="13301" max="13301" width="10.140625" customWidth="1"/>
    <col min="13549" max="13549" width="6.85546875" customWidth="1"/>
    <col min="13550" max="13550" width="6.7109375" customWidth="1"/>
    <col min="13551" max="13551" width="7.85546875" customWidth="1"/>
    <col min="13552" max="13552" width="6.5703125" customWidth="1"/>
    <col min="13553" max="13553" width="59.85546875" customWidth="1"/>
    <col min="13554" max="13554" width="12.28515625" customWidth="1"/>
    <col min="13555" max="13555" width="10.85546875" customWidth="1"/>
    <col min="13556" max="13556" width="12" customWidth="1"/>
    <col min="13557" max="13557" width="10.140625" customWidth="1"/>
    <col min="13805" max="13805" width="6.85546875" customWidth="1"/>
    <col min="13806" max="13806" width="6.7109375" customWidth="1"/>
    <col min="13807" max="13807" width="7.85546875" customWidth="1"/>
    <col min="13808" max="13808" width="6.5703125" customWidth="1"/>
    <col min="13809" max="13809" width="59.85546875" customWidth="1"/>
    <col min="13810" max="13810" width="12.28515625" customWidth="1"/>
    <col min="13811" max="13811" width="10.85546875" customWidth="1"/>
    <col min="13812" max="13812" width="12" customWidth="1"/>
    <col min="13813" max="13813" width="10.140625" customWidth="1"/>
    <col min="14061" max="14061" width="6.85546875" customWidth="1"/>
    <col min="14062" max="14062" width="6.7109375" customWidth="1"/>
    <col min="14063" max="14063" width="7.85546875" customWidth="1"/>
    <col min="14064" max="14064" width="6.5703125" customWidth="1"/>
    <col min="14065" max="14065" width="59.85546875" customWidth="1"/>
    <col min="14066" max="14066" width="12.28515625" customWidth="1"/>
    <col min="14067" max="14067" width="10.85546875" customWidth="1"/>
    <col min="14068" max="14068" width="12" customWidth="1"/>
    <col min="14069" max="14069" width="10.140625" customWidth="1"/>
    <col min="14317" max="14317" width="6.85546875" customWidth="1"/>
    <col min="14318" max="14318" width="6.7109375" customWidth="1"/>
    <col min="14319" max="14319" width="7.85546875" customWidth="1"/>
    <col min="14320" max="14320" width="6.5703125" customWidth="1"/>
    <col min="14321" max="14321" width="59.85546875" customWidth="1"/>
    <col min="14322" max="14322" width="12.28515625" customWidth="1"/>
    <col min="14323" max="14323" width="10.85546875" customWidth="1"/>
    <col min="14324" max="14324" width="12" customWidth="1"/>
    <col min="14325" max="14325" width="10.140625" customWidth="1"/>
    <col min="14573" max="14573" width="6.85546875" customWidth="1"/>
    <col min="14574" max="14574" width="6.7109375" customWidth="1"/>
    <col min="14575" max="14575" width="7.85546875" customWidth="1"/>
    <col min="14576" max="14576" width="6.5703125" customWidth="1"/>
    <col min="14577" max="14577" width="59.85546875" customWidth="1"/>
    <col min="14578" max="14578" width="12.28515625" customWidth="1"/>
    <col min="14579" max="14579" width="10.85546875" customWidth="1"/>
    <col min="14580" max="14580" width="12" customWidth="1"/>
    <col min="14581" max="14581" width="10.140625" customWidth="1"/>
    <col min="14829" max="14829" width="6.85546875" customWidth="1"/>
    <col min="14830" max="14830" width="6.7109375" customWidth="1"/>
    <col min="14831" max="14831" width="7.85546875" customWidth="1"/>
    <col min="14832" max="14832" width="6.5703125" customWidth="1"/>
    <col min="14833" max="14833" width="59.85546875" customWidth="1"/>
    <col min="14834" max="14834" width="12.28515625" customWidth="1"/>
    <col min="14835" max="14835" width="10.85546875" customWidth="1"/>
    <col min="14836" max="14836" width="12" customWidth="1"/>
    <col min="14837" max="14837" width="10.140625" customWidth="1"/>
    <col min="15085" max="15085" width="6.85546875" customWidth="1"/>
    <col min="15086" max="15086" width="6.7109375" customWidth="1"/>
    <col min="15087" max="15087" width="7.85546875" customWidth="1"/>
    <col min="15088" max="15088" width="6.5703125" customWidth="1"/>
    <col min="15089" max="15089" width="59.85546875" customWidth="1"/>
    <col min="15090" max="15090" width="12.28515625" customWidth="1"/>
    <col min="15091" max="15091" width="10.85546875" customWidth="1"/>
    <col min="15092" max="15092" width="12" customWidth="1"/>
    <col min="15093" max="15093" width="10.140625" customWidth="1"/>
    <col min="15341" max="15341" width="6.85546875" customWidth="1"/>
    <col min="15342" max="15342" width="6.7109375" customWidth="1"/>
    <col min="15343" max="15343" width="7.85546875" customWidth="1"/>
    <col min="15344" max="15344" width="6.5703125" customWidth="1"/>
    <col min="15345" max="15345" width="59.85546875" customWidth="1"/>
    <col min="15346" max="15346" width="12.28515625" customWidth="1"/>
    <col min="15347" max="15347" width="10.85546875" customWidth="1"/>
    <col min="15348" max="15348" width="12" customWidth="1"/>
    <col min="15349" max="15349" width="10.140625" customWidth="1"/>
    <col min="15597" max="15597" width="6.85546875" customWidth="1"/>
    <col min="15598" max="15598" width="6.7109375" customWidth="1"/>
    <col min="15599" max="15599" width="7.85546875" customWidth="1"/>
    <col min="15600" max="15600" width="6.5703125" customWidth="1"/>
    <col min="15601" max="15601" width="59.85546875" customWidth="1"/>
    <col min="15602" max="15602" width="12.28515625" customWidth="1"/>
    <col min="15603" max="15603" width="10.85546875" customWidth="1"/>
    <col min="15604" max="15604" width="12" customWidth="1"/>
    <col min="15605" max="15605" width="10.140625" customWidth="1"/>
    <col min="15853" max="15853" width="6.85546875" customWidth="1"/>
    <col min="15854" max="15854" width="6.7109375" customWidth="1"/>
    <col min="15855" max="15855" width="7.85546875" customWidth="1"/>
    <col min="15856" max="15856" width="6.5703125" customWidth="1"/>
    <col min="15857" max="15857" width="59.85546875" customWidth="1"/>
    <col min="15858" max="15858" width="12.28515625" customWidth="1"/>
    <col min="15859" max="15859" width="10.85546875" customWidth="1"/>
    <col min="15860" max="15860" width="12" customWidth="1"/>
    <col min="15861" max="15861" width="10.140625" customWidth="1"/>
    <col min="16109" max="16109" width="6.85546875" customWidth="1"/>
    <col min="16110" max="16110" width="6.7109375" customWidth="1"/>
    <col min="16111" max="16111" width="7.85546875" customWidth="1"/>
    <col min="16112" max="16112" width="6.5703125" customWidth="1"/>
    <col min="16113" max="16113" width="59.85546875" customWidth="1"/>
    <col min="16114" max="16114" width="12.28515625" customWidth="1"/>
    <col min="16115" max="16115" width="10.85546875" customWidth="1"/>
    <col min="16116" max="16116" width="12" customWidth="1"/>
    <col min="16117" max="16117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71"/>
      <c r="G3" s="85"/>
      <c r="H3" s="85"/>
    </row>
    <row r="4" spans="1:8" s="5" customFormat="1" ht="24">
      <c r="A4" s="6" t="s">
        <v>2</v>
      </c>
      <c r="B4" s="6" t="s">
        <v>3</v>
      </c>
      <c r="C4" s="6" t="s">
        <v>4</v>
      </c>
      <c r="D4" s="7" t="s">
        <v>5</v>
      </c>
      <c r="E4" s="8"/>
      <c r="F4" s="72" t="s">
        <v>412</v>
      </c>
      <c r="G4" s="86" t="s">
        <v>424</v>
      </c>
      <c r="H4" s="86" t="s">
        <v>419</v>
      </c>
    </row>
    <row r="5" spans="1:8" s="5" customFormat="1" ht="12.75">
      <c r="A5" s="9" t="s">
        <v>6</v>
      </c>
      <c r="B5" s="9" t="s">
        <v>6</v>
      </c>
      <c r="C5" s="9"/>
      <c r="D5" s="7" t="s">
        <v>7</v>
      </c>
      <c r="E5" s="10"/>
      <c r="F5" s="73"/>
      <c r="G5" s="87"/>
      <c r="H5" s="87"/>
    </row>
    <row r="6" spans="1:8" s="13" customFormat="1" ht="12.75">
      <c r="A6" s="42">
        <v>1</v>
      </c>
      <c r="B6" s="42">
        <v>2</v>
      </c>
      <c r="C6" s="42">
        <v>3</v>
      </c>
      <c r="D6" s="42">
        <v>4</v>
      </c>
      <c r="E6" s="43">
        <v>5</v>
      </c>
      <c r="F6" s="12">
        <v>6</v>
      </c>
      <c r="G6" s="12">
        <v>7</v>
      </c>
      <c r="H6" s="12">
        <v>8</v>
      </c>
    </row>
    <row r="7" spans="1:8" s="17" customFormat="1" ht="12.75">
      <c r="A7" s="11"/>
      <c r="B7" s="14"/>
      <c r="C7" s="14"/>
      <c r="D7" s="15"/>
      <c r="E7" s="16" t="s">
        <v>8</v>
      </c>
      <c r="F7" s="74"/>
      <c r="G7" s="88"/>
      <c r="H7" s="88"/>
    </row>
    <row r="8" spans="1:8" s="21" customFormat="1" ht="13.5">
      <c r="A8" s="18">
        <v>710000</v>
      </c>
      <c r="B8" s="18"/>
      <c r="C8" s="18"/>
      <c r="D8" s="19">
        <v>1</v>
      </c>
      <c r="E8" s="20" t="s">
        <v>9</v>
      </c>
      <c r="F8" s="75">
        <f t="shared" ref="F8" si="0">SUM(F9+F19+F27)</f>
        <v>9511000</v>
      </c>
      <c r="G8" s="89">
        <f t="shared" ref="G8" si="1">SUM(G9+G19+G27)</f>
        <v>7070981.1199999992</v>
      </c>
      <c r="H8" s="89">
        <f>SUM(G8/(F8/100))</f>
        <v>74.345296183366614</v>
      </c>
    </row>
    <row r="9" spans="1:8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76">
        <f t="shared" ref="F9" si="2">SUM(F10+F14+F16)</f>
        <v>1539000</v>
      </c>
      <c r="G9" s="90">
        <f t="shared" ref="G9" si="3">SUM(G10+G14+G16)</f>
        <v>1219529.6499999999</v>
      </c>
      <c r="H9" s="89">
        <f t="shared" ref="H9:H72" si="4">SUM(G9/(F9/100))</f>
        <v>79.241692657569843</v>
      </c>
    </row>
    <row r="10" spans="1:8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77">
        <f t="shared" ref="F10" si="5">SUM(F11+F12+F13)</f>
        <v>330000</v>
      </c>
      <c r="G10" s="91">
        <f t="shared" ref="G10" si="6">SUM(G11+G12+G13)</f>
        <v>300337.03999999998</v>
      </c>
      <c r="H10" s="89">
        <f t="shared" si="4"/>
        <v>91.011224242424234</v>
      </c>
    </row>
    <row r="11" spans="1:8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78">
        <v>33000</v>
      </c>
      <c r="G11" s="92">
        <v>33204.699999999997</v>
      </c>
      <c r="H11" s="89">
        <f t="shared" si="4"/>
        <v>100.62030303030302</v>
      </c>
    </row>
    <row r="12" spans="1:8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78">
        <v>42000</v>
      </c>
      <c r="G12" s="92">
        <v>31616.34</v>
      </c>
      <c r="H12" s="89">
        <f t="shared" si="4"/>
        <v>75.277000000000001</v>
      </c>
    </row>
    <row r="13" spans="1:8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78">
        <v>255000</v>
      </c>
      <c r="G13" s="92">
        <v>235516</v>
      </c>
      <c r="H13" s="89">
        <f t="shared" si="4"/>
        <v>92.35921568627451</v>
      </c>
    </row>
    <row r="14" spans="1:8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76">
        <f t="shared" ref="F14:G14" si="7">SUM(F15)</f>
        <v>19000</v>
      </c>
      <c r="G14" s="90">
        <f t="shared" si="7"/>
        <v>11965.5</v>
      </c>
      <c r="H14" s="89">
        <f t="shared" si="4"/>
        <v>62.976315789473681</v>
      </c>
    </row>
    <row r="15" spans="1:8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78">
        <v>19000</v>
      </c>
      <c r="G15" s="92">
        <v>11965.5</v>
      </c>
      <c r="H15" s="89">
        <f t="shared" si="4"/>
        <v>62.976315789473681</v>
      </c>
    </row>
    <row r="16" spans="1:8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76">
        <f t="shared" ref="F16" si="8">SUM(F17+F18)</f>
        <v>1190000</v>
      </c>
      <c r="G16" s="90">
        <f t="shared" ref="G16" si="9">SUM(G17+G18)</f>
        <v>907227.11</v>
      </c>
      <c r="H16" s="89">
        <f t="shared" si="4"/>
        <v>76.237572268907556</v>
      </c>
    </row>
    <row r="17" spans="1:8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78">
        <v>390000</v>
      </c>
      <c r="G17" s="92">
        <v>300229.37</v>
      </c>
      <c r="H17" s="89">
        <f t="shared" si="4"/>
        <v>76.981889743589747</v>
      </c>
    </row>
    <row r="18" spans="1:8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78">
        <v>800000</v>
      </c>
      <c r="G18" s="92">
        <v>606997.74</v>
      </c>
      <c r="H18" s="89">
        <f t="shared" si="4"/>
        <v>75.874717500000003</v>
      </c>
    </row>
    <row r="19" spans="1:8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76">
        <f t="shared" ref="F19:G19" si="10">SUM(F20)</f>
        <v>2116000</v>
      </c>
      <c r="G19" s="90">
        <f t="shared" si="10"/>
        <v>2029734.9399999997</v>
      </c>
      <c r="H19" s="89">
        <f t="shared" si="4"/>
        <v>95.923201323251405</v>
      </c>
    </row>
    <row r="20" spans="1:8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76">
        <f t="shared" ref="F20" si="11">SUM(F21:F26)</f>
        <v>2116000</v>
      </c>
      <c r="G20" s="90">
        <f t="shared" ref="G20" si="12">SUM(G21:G26)</f>
        <v>2029734.9399999997</v>
      </c>
      <c r="H20" s="89">
        <f t="shared" si="4"/>
        <v>95.923201323251405</v>
      </c>
    </row>
    <row r="21" spans="1:8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78">
        <v>1540000</v>
      </c>
      <c r="G21" s="92">
        <v>1517441.43</v>
      </c>
      <c r="H21" s="89">
        <f t="shared" si="4"/>
        <v>98.535157792207784</v>
      </c>
    </row>
    <row r="22" spans="1:8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78">
        <v>185000</v>
      </c>
      <c r="G22" s="92">
        <v>189991.44</v>
      </c>
      <c r="H22" s="89">
        <f t="shared" si="4"/>
        <v>102.69807567567568</v>
      </c>
    </row>
    <row r="23" spans="1:8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78">
        <v>14000</v>
      </c>
      <c r="G23" s="92">
        <v>9320.4699999999993</v>
      </c>
      <c r="H23" s="89">
        <f t="shared" si="4"/>
        <v>66.57478571428571</v>
      </c>
    </row>
    <row r="24" spans="1:8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78">
        <v>117000</v>
      </c>
      <c r="G24" s="92">
        <v>99926.24</v>
      </c>
      <c r="H24" s="89">
        <f t="shared" si="4"/>
        <v>85.407042735042737</v>
      </c>
    </row>
    <row r="25" spans="1:8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78">
        <v>120000</v>
      </c>
      <c r="G25" s="92">
        <v>104475.87</v>
      </c>
      <c r="H25" s="89">
        <f t="shared" si="4"/>
        <v>87.063225000000003</v>
      </c>
    </row>
    <row r="26" spans="1:8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78">
        <v>140000</v>
      </c>
      <c r="G26" s="92">
        <v>108579.49</v>
      </c>
      <c r="H26" s="89">
        <f t="shared" si="4"/>
        <v>77.55677857142858</v>
      </c>
    </row>
    <row r="27" spans="1:8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76">
        <f>SUM(F30+F32+F28)</f>
        <v>5856000</v>
      </c>
      <c r="G27" s="90">
        <f t="shared" ref="G27" si="13">SUM(G30+G32+G28)</f>
        <v>3821716.53</v>
      </c>
      <c r="H27" s="89">
        <f t="shared" si="4"/>
        <v>65.261552766393436</v>
      </c>
    </row>
    <row r="28" spans="1:8" s="25" customFormat="1" ht="13.5">
      <c r="A28" s="22"/>
      <c r="B28" s="22">
        <v>717110</v>
      </c>
      <c r="C28" s="22"/>
      <c r="D28" s="23" t="s">
        <v>47</v>
      </c>
      <c r="E28" s="24" t="s">
        <v>395</v>
      </c>
      <c r="F28" s="76">
        <f t="shared" ref="F28:G30" si="14">SUM(F29)</f>
        <v>200000</v>
      </c>
      <c r="G28" s="90">
        <f t="shared" si="14"/>
        <v>138706.79</v>
      </c>
      <c r="H28" s="89">
        <f t="shared" si="4"/>
        <v>69.353395000000006</v>
      </c>
    </row>
    <row r="29" spans="1:8" s="29" customFormat="1" ht="13.5">
      <c r="A29" s="26"/>
      <c r="B29" s="26"/>
      <c r="C29" s="26">
        <v>717114</v>
      </c>
      <c r="D29" s="27" t="s">
        <v>49</v>
      </c>
      <c r="E29" s="28" t="s">
        <v>395</v>
      </c>
      <c r="F29" s="78">
        <v>200000</v>
      </c>
      <c r="G29" s="92">
        <v>138706.79</v>
      </c>
      <c r="H29" s="89">
        <f t="shared" si="4"/>
        <v>69.353395000000006</v>
      </c>
    </row>
    <row r="30" spans="1:8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76">
        <f t="shared" si="14"/>
        <v>450000</v>
      </c>
      <c r="G30" s="90">
        <f t="shared" si="14"/>
        <v>343986.19</v>
      </c>
      <c r="H30" s="89">
        <f t="shared" si="4"/>
        <v>76.441375555555553</v>
      </c>
    </row>
    <row r="31" spans="1:8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78">
        <v>450000</v>
      </c>
      <c r="G31" s="92">
        <v>343986.19</v>
      </c>
      <c r="H31" s="89">
        <f t="shared" si="4"/>
        <v>76.441375555555553</v>
      </c>
    </row>
    <row r="32" spans="1:8" s="25" customFormat="1" ht="13.5">
      <c r="A32" s="22"/>
      <c r="B32" s="22">
        <v>717140</v>
      </c>
      <c r="C32" s="22"/>
      <c r="D32" s="23" t="s">
        <v>281</v>
      </c>
      <c r="E32" s="24" t="s">
        <v>51</v>
      </c>
      <c r="F32" s="76">
        <f t="shared" ref="F32:G32" si="15">SUM(F33)</f>
        <v>5206000</v>
      </c>
      <c r="G32" s="90">
        <f t="shared" si="15"/>
        <v>3339023.55</v>
      </c>
      <c r="H32" s="89">
        <f t="shared" si="4"/>
        <v>64.137985977718017</v>
      </c>
    </row>
    <row r="33" spans="1:8" s="29" customFormat="1" ht="13.5">
      <c r="A33" s="26"/>
      <c r="B33" s="26"/>
      <c r="C33" s="26">
        <v>717141</v>
      </c>
      <c r="D33" s="27" t="s">
        <v>394</v>
      </c>
      <c r="E33" s="28" t="s">
        <v>51</v>
      </c>
      <c r="F33" s="78">
        <v>5206000</v>
      </c>
      <c r="G33" s="92">
        <v>3339023.55</v>
      </c>
      <c r="H33" s="89">
        <f t="shared" si="4"/>
        <v>64.137985977718017</v>
      </c>
    </row>
    <row r="34" spans="1:8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76">
        <f t="shared" ref="F34" si="16">SUM(F35+F45+F50+F53+F56+F70+F86+F90+F94)</f>
        <v>6742000</v>
      </c>
      <c r="G34" s="90">
        <f t="shared" ref="G34" si="17">SUM(G35+G45+G50+G53+G56+G70+G86+G90+G94)</f>
        <v>3689271.4000000004</v>
      </c>
      <c r="H34" s="89">
        <f t="shared" si="4"/>
        <v>54.720726787303477</v>
      </c>
    </row>
    <row r="35" spans="1:8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76">
        <f t="shared" ref="F35" si="18">SUM(F36+F38+F43)</f>
        <v>1090000</v>
      </c>
      <c r="G35" s="90">
        <f t="shared" ref="G35" si="19">SUM(G36+G38+G43)</f>
        <v>720881.94</v>
      </c>
      <c r="H35" s="89">
        <f t="shared" si="4"/>
        <v>66.135957798165137</v>
      </c>
    </row>
    <row r="36" spans="1:8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76">
        <f t="shared" ref="F36:G36" si="20">SUM(F37)</f>
        <v>10000</v>
      </c>
      <c r="G36" s="90">
        <f t="shared" si="20"/>
        <v>4438</v>
      </c>
      <c r="H36" s="89">
        <f t="shared" si="4"/>
        <v>44.38</v>
      </c>
    </row>
    <row r="37" spans="1:8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78">
        <v>10000</v>
      </c>
      <c r="G37" s="92">
        <v>4438</v>
      </c>
      <c r="H37" s="89">
        <f t="shared" si="4"/>
        <v>44.38</v>
      </c>
    </row>
    <row r="38" spans="1:8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76">
        <f t="shared" ref="F38" si="21">SUM(F39+F40+F42+F41)</f>
        <v>680000</v>
      </c>
      <c r="G38" s="90">
        <f t="shared" ref="G38" si="22">SUM(G39+G40+G42+G41)</f>
        <v>316443.94</v>
      </c>
      <c r="H38" s="89">
        <f t="shared" si="4"/>
        <v>46.535873529411766</v>
      </c>
    </row>
    <row r="39" spans="1:8" s="29" customFormat="1" ht="13.5">
      <c r="A39" s="26"/>
      <c r="B39" s="26"/>
      <c r="C39" s="26">
        <v>721121</v>
      </c>
      <c r="D39" s="27" t="s">
        <v>62</v>
      </c>
      <c r="E39" s="28" t="s">
        <v>63</v>
      </c>
      <c r="F39" s="78">
        <v>80000</v>
      </c>
      <c r="G39" s="92">
        <v>0</v>
      </c>
      <c r="H39" s="89">
        <f t="shared" si="4"/>
        <v>0</v>
      </c>
    </row>
    <row r="40" spans="1:8" s="29" customFormat="1" ht="13.5">
      <c r="A40" s="26"/>
      <c r="B40" s="26"/>
      <c r="C40" s="26">
        <v>721122</v>
      </c>
      <c r="D40" s="27" t="s">
        <v>64</v>
      </c>
      <c r="E40" s="28" t="s">
        <v>65</v>
      </c>
      <c r="F40" s="78">
        <v>400000</v>
      </c>
      <c r="G40" s="92">
        <v>187478.08</v>
      </c>
      <c r="H40" s="89">
        <f t="shared" si="4"/>
        <v>46.869519999999994</v>
      </c>
    </row>
    <row r="41" spans="1:8" s="29" customFormat="1" ht="13.5">
      <c r="A41" s="26"/>
      <c r="B41" s="26"/>
      <c r="C41" s="26">
        <v>721124</v>
      </c>
      <c r="D41" s="27" t="s">
        <v>66</v>
      </c>
      <c r="E41" s="28" t="s">
        <v>67</v>
      </c>
      <c r="F41" s="78">
        <v>200000</v>
      </c>
      <c r="G41" s="92">
        <v>128965.86</v>
      </c>
      <c r="H41" s="89">
        <f t="shared" si="4"/>
        <v>64.482929999999996</v>
      </c>
    </row>
    <row r="42" spans="1:8" s="29" customFormat="1" ht="13.5" hidden="1">
      <c r="A42" s="26"/>
      <c r="B42" s="26"/>
      <c r="C42" s="26">
        <v>721124</v>
      </c>
      <c r="D42" s="27" t="s">
        <v>66</v>
      </c>
      <c r="E42" s="28" t="s">
        <v>68</v>
      </c>
      <c r="F42" s="78">
        <v>0</v>
      </c>
      <c r="G42" s="92">
        <v>0</v>
      </c>
      <c r="H42" s="89" t="e">
        <f t="shared" si="4"/>
        <v>#DIV/0!</v>
      </c>
    </row>
    <row r="43" spans="1:8" s="25" customFormat="1" ht="13.5">
      <c r="A43" s="22"/>
      <c r="B43" s="22">
        <v>721190</v>
      </c>
      <c r="C43" s="22"/>
      <c r="D43" s="23" t="s">
        <v>69</v>
      </c>
      <c r="E43" s="24" t="s">
        <v>70</v>
      </c>
      <c r="F43" s="76">
        <f t="shared" ref="F43:G43" si="23">SUM(F44)</f>
        <v>400000</v>
      </c>
      <c r="G43" s="90">
        <f t="shared" si="23"/>
        <v>400000</v>
      </c>
      <c r="H43" s="89">
        <f t="shared" si="4"/>
        <v>100</v>
      </c>
    </row>
    <row r="44" spans="1:8" s="29" customFormat="1" ht="13.5">
      <c r="A44" s="26"/>
      <c r="B44" s="26"/>
      <c r="C44" s="26">
        <v>721191</v>
      </c>
      <c r="D44" s="27" t="s">
        <v>71</v>
      </c>
      <c r="E44" s="28" t="s">
        <v>72</v>
      </c>
      <c r="F44" s="78">
        <v>400000</v>
      </c>
      <c r="G44" s="92">
        <v>400000</v>
      </c>
      <c r="H44" s="89">
        <f t="shared" si="4"/>
        <v>100</v>
      </c>
    </row>
    <row r="45" spans="1:8" s="25" customFormat="1" ht="13.5">
      <c r="A45" s="31">
        <v>721200</v>
      </c>
      <c r="B45" s="31"/>
      <c r="C45" s="31"/>
      <c r="D45" s="32" t="s">
        <v>73</v>
      </c>
      <c r="E45" s="33" t="s">
        <v>74</v>
      </c>
      <c r="F45" s="79">
        <f t="shared" ref="F45" si="24">SUM(F46+F48)</f>
        <v>12000</v>
      </c>
      <c r="G45" s="93">
        <f t="shared" ref="G45" si="25">SUM(G46+G48)</f>
        <v>20907.410000000003</v>
      </c>
      <c r="H45" s="89">
        <f t="shared" si="4"/>
        <v>174.2284166666667</v>
      </c>
    </row>
    <row r="46" spans="1:8" s="25" customFormat="1" ht="13.5">
      <c r="A46" s="22"/>
      <c r="B46" s="22">
        <v>721210</v>
      </c>
      <c r="C46" s="22"/>
      <c r="D46" s="23" t="s">
        <v>75</v>
      </c>
      <c r="E46" s="24" t="s">
        <v>76</v>
      </c>
      <c r="F46" s="76">
        <f t="shared" ref="F46:G46" si="26">SUM(F47)</f>
        <v>2000</v>
      </c>
      <c r="G46" s="90">
        <f t="shared" si="26"/>
        <v>2465.83</v>
      </c>
      <c r="H46" s="89">
        <f t="shared" si="4"/>
        <v>123.2915</v>
      </c>
    </row>
    <row r="47" spans="1:8" s="29" customFormat="1" ht="13.5">
      <c r="A47" s="26"/>
      <c r="B47" s="26"/>
      <c r="C47" s="26">
        <v>721211</v>
      </c>
      <c r="D47" s="27" t="s">
        <v>77</v>
      </c>
      <c r="E47" s="28" t="s">
        <v>78</v>
      </c>
      <c r="F47" s="78">
        <v>2000</v>
      </c>
      <c r="G47" s="92">
        <v>2465.83</v>
      </c>
      <c r="H47" s="89">
        <f t="shared" si="4"/>
        <v>123.2915</v>
      </c>
    </row>
    <row r="48" spans="1:8" s="25" customFormat="1" ht="13.5">
      <c r="A48" s="22"/>
      <c r="B48" s="22">
        <v>721230</v>
      </c>
      <c r="C48" s="22"/>
      <c r="D48" s="23" t="s">
        <v>79</v>
      </c>
      <c r="E48" s="24" t="s">
        <v>80</v>
      </c>
      <c r="F48" s="76">
        <f t="shared" ref="F48:G48" si="27">SUM(F49)</f>
        <v>10000</v>
      </c>
      <c r="G48" s="90">
        <f t="shared" si="27"/>
        <v>18441.580000000002</v>
      </c>
      <c r="H48" s="89">
        <f t="shared" si="4"/>
        <v>184.41580000000002</v>
      </c>
    </row>
    <row r="49" spans="1:8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78">
        <v>10000</v>
      </c>
      <c r="G49" s="92">
        <v>18441.580000000002</v>
      </c>
      <c r="H49" s="89">
        <f t="shared" si="4"/>
        <v>184.41580000000002</v>
      </c>
    </row>
    <row r="50" spans="1:8" s="25" customFormat="1" ht="13.5">
      <c r="A50" s="22">
        <v>722100</v>
      </c>
      <c r="B50" s="22"/>
      <c r="C50" s="22"/>
      <c r="D50" s="23" t="s">
        <v>83</v>
      </c>
      <c r="E50" s="24" t="s">
        <v>84</v>
      </c>
      <c r="F50" s="76">
        <f t="shared" ref="F50:G51" si="28">SUM(F51)</f>
        <v>200000</v>
      </c>
      <c r="G50" s="90">
        <f t="shared" si="28"/>
        <v>192881.4</v>
      </c>
      <c r="H50" s="89">
        <f t="shared" si="4"/>
        <v>96.440699999999993</v>
      </c>
    </row>
    <row r="51" spans="1:8" s="25" customFormat="1" ht="13.5">
      <c r="A51" s="22"/>
      <c r="B51" s="22">
        <v>722130</v>
      </c>
      <c r="C51" s="22"/>
      <c r="D51" s="23" t="s">
        <v>85</v>
      </c>
      <c r="E51" s="24" t="s">
        <v>86</v>
      </c>
      <c r="F51" s="76">
        <f t="shared" si="28"/>
        <v>200000</v>
      </c>
      <c r="G51" s="90">
        <f t="shared" si="28"/>
        <v>192881.4</v>
      </c>
      <c r="H51" s="89">
        <f t="shared" si="4"/>
        <v>96.440699999999993</v>
      </c>
    </row>
    <row r="52" spans="1:8" s="29" customFormat="1" ht="13.5">
      <c r="A52" s="34"/>
      <c r="B52" s="34"/>
      <c r="C52" s="34">
        <v>722131</v>
      </c>
      <c r="D52" s="35" t="s">
        <v>87</v>
      </c>
      <c r="E52" s="36" t="s">
        <v>88</v>
      </c>
      <c r="F52" s="80">
        <v>200000</v>
      </c>
      <c r="G52" s="94">
        <v>192881.4</v>
      </c>
      <c r="H52" s="89">
        <f t="shared" si="4"/>
        <v>96.440699999999993</v>
      </c>
    </row>
    <row r="53" spans="1:8" s="25" customFormat="1" ht="13.5">
      <c r="A53" s="22">
        <v>722300</v>
      </c>
      <c r="B53" s="22"/>
      <c r="C53" s="22"/>
      <c r="D53" s="23" t="s">
        <v>89</v>
      </c>
      <c r="E53" s="24" t="s">
        <v>90</v>
      </c>
      <c r="F53" s="76">
        <f t="shared" ref="F53:G54" si="29">SUM(F54)</f>
        <v>700000</v>
      </c>
      <c r="G53" s="90">
        <f t="shared" si="29"/>
        <v>447001.98</v>
      </c>
      <c r="H53" s="89">
        <f t="shared" si="4"/>
        <v>63.857425714285711</v>
      </c>
    </row>
    <row r="54" spans="1:8" s="25" customFormat="1" ht="13.5">
      <c r="A54" s="22"/>
      <c r="B54" s="22">
        <v>722320</v>
      </c>
      <c r="C54" s="22"/>
      <c r="D54" s="23" t="s">
        <v>91</v>
      </c>
      <c r="E54" s="24" t="s">
        <v>92</v>
      </c>
      <c r="F54" s="76">
        <f t="shared" si="29"/>
        <v>700000</v>
      </c>
      <c r="G54" s="90">
        <f t="shared" si="29"/>
        <v>447001.98</v>
      </c>
      <c r="H54" s="89">
        <f t="shared" si="4"/>
        <v>63.857425714285711</v>
      </c>
    </row>
    <row r="55" spans="1:8" s="29" customFormat="1" ht="13.5">
      <c r="A55" s="26"/>
      <c r="B55" s="26"/>
      <c r="C55" s="26">
        <v>722322</v>
      </c>
      <c r="D55" s="27" t="s">
        <v>93</v>
      </c>
      <c r="E55" s="28" t="s">
        <v>94</v>
      </c>
      <c r="F55" s="78">
        <v>700000</v>
      </c>
      <c r="G55" s="92">
        <v>447001.98</v>
      </c>
      <c r="H55" s="89">
        <f t="shared" si="4"/>
        <v>63.857425714285711</v>
      </c>
    </row>
    <row r="56" spans="1:8" s="25" customFormat="1" ht="13.5">
      <c r="A56" s="22">
        <v>722400</v>
      </c>
      <c r="B56" s="22"/>
      <c r="C56" s="22"/>
      <c r="D56" s="23" t="s">
        <v>95</v>
      </c>
      <c r="E56" s="24" t="s">
        <v>96</v>
      </c>
      <c r="F56" s="76">
        <f t="shared" ref="F56" si="30">SUM(F57+F63+F65+F67)</f>
        <v>2044400</v>
      </c>
      <c r="G56" s="90">
        <f t="shared" ref="G56" si="31">SUM(G57+G63+G65+G67)</f>
        <v>917402.31</v>
      </c>
      <c r="H56" s="89">
        <f t="shared" si="4"/>
        <v>44.873914595969481</v>
      </c>
    </row>
    <row r="57" spans="1:8" s="25" customFormat="1" ht="13.5">
      <c r="A57" s="22"/>
      <c r="B57" s="22">
        <v>722430</v>
      </c>
      <c r="C57" s="22"/>
      <c r="D57" s="23" t="s">
        <v>97</v>
      </c>
      <c r="E57" s="24" t="s">
        <v>98</v>
      </c>
      <c r="F57" s="76">
        <f t="shared" ref="F57" si="32">SUM(F58:F62)</f>
        <v>1858900</v>
      </c>
      <c r="G57" s="90">
        <f t="shared" ref="G57" si="33">SUM(G58:G62)</f>
        <v>864605.24</v>
      </c>
      <c r="H57" s="89">
        <f t="shared" si="4"/>
        <v>46.511659583624727</v>
      </c>
    </row>
    <row r="58" spans="1:8" s="29" customFormat="1" ht="13.5">
      <c r="A58" s="26"/>
      <c r="B58" s="26"/>
      <c r="C58" s="26">
        <v>722432</v>
      </c>
      <c r="D58" s="27" t="s">
        <v>99</v>
      </c>
      <c r="E58" s="28" t="s">
        <v>341</v>
      </c>
      <c r="F58" s="78">
        <v>208900</v>
      </c>
      <c r="G58" s="92">
        <v>0</v>
      </c>
      <c r="H58" s="89">
        <f t="shared" si="4"/>
        <v>0</v>
      </c>
    </row>
    <row r="59" spans="1:8" s="29" customFormat="1" ht="13.5">
      <c r="A59" s="26"/>
      <c r="B59" s="26"/>
      <c r="C59" s="26">
        <v>722433</v>
      </c>
      <c r="D59" s="27" t="s">
        <v>100</v>
      </c>
      <c r="E59" s="28" t="s">
        <v>101</v>
      </c>
      <c r="F59" s="78">
        <v>300000</v>
      </c>
      <c r="G59" s="92">
        <v>135146.85</v>
      </c>
      <c r="H59" s="89">
        <f t="shared" si="4"/>
        <v>45.048950000000005</v>
      </c>
    </row>
    <row r="60" spans="1:8" s="29" customFormat="1" ht="13.5">
      <c r="A60" s="26"/>
      <c r="B60" s="26"/>
      <c r="C60" s="26">
        <v>722434</v>
      </c>
      <c r="D60" s="27" t="s">
        <v>102</v>
      </c>
      <c r="E60" s="28" t="s">
        <v>103</v>
      </c>
      <c r="F60" s="78">
        <v>300000</v>
      </c>
      <c r="G60" s="92">
        <v>99488.08</v>
      </c>
      <c r="H60" s="89">
        <f t="shared" si="4"/>
        <v>33.162693333333337</v>
      </c>
    </row>
    <row r="61" spans="1:8" s="29" customFormat="1" ht="13.5">
      <c r="A61" s="26"/>
      <c r="B61" s="26"/>
      <c r="C61" s="26">
        <v>722435</v>
      </c>
      <c r="D61" s="27" t="s">
        <v>104</v>
      </c>
      <c r="E61" s="28" t="s">
        <v>105</v>
      </c>
      <c r="F61" s="78">
        <v>1050000</v>
      </c>
      <c r="G61" s="92">
        <v>629970.31000000006</v>
      </c>
      <c r="H61" s="89">
        <f t="shared" si="4"/>
        <v>59.997172380952385</v>
      </c>
    </row>
    <row r="62" spans="1:8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78">
        <v>0</v>
      </c>
      <c r="G62" s="92">
        <v>0</v>
      </c>
      <c r="H62" s="89" t="e">
        <f t="shared" si="4"/>
        <v>#DIV/0!</v>
      </c>
    </row>
    <row r="63" spans="1:8" s="25" customFormat="1" ht="13.5">
      <c r="A63" s="22"/>
      <c r="B63" s="22">
        <v>722440</v>
      </c>
      <c r="C63" s="22"/>
      <c r="D63" s="23" t="s">
        <v>108</v>
      </c>
      <c r="E63" s="24" t="s">
        <v>109</v>
      </c>
      <c r="F63" s="76">
        <f t="shared" ref="F63:G63" si="34">SUM(F64)</f>
        <v>50000</v>
      </c>
      <c r="G63" s="90">
        <f t="shared" si="34"/>
        <v>0</v>
      </c>
      <c r="H63" s="89">
        <f t="shared" si="4"/>
        <v>0</v>
      </c>
    </row>
    <row r="64" spans="1:8" s="29" customFormat="1" ht="13.5">
      <c r="A64" s="26"/>
      <c r="B64" s="26"/>
      <c r="C64" s="26">
        <v>722442</v>
      </c>
      <c r="D64" s="27" t="s">
        <v>110</v>
      </c>
      <c r="E64" s="28" t="s">
        <v>111</v>
      </c>
      <c r="F64" s="78">
        <v>50000</v>
      </c>
      <c r="G64" s="92">
        <v>0</v>
      </c>
      <c r="H64" s="89">
        <f t="shared" si="4"/>
        <v>0</v>
      </c>
    </row>
    <row r="65" spans="1:8" s="25" customFormat="1" ht="13.5">
      <c r="A65" s="22"/>
      <c r="B65" s="22">
        <v>722450</v>
      </c>
      <c r="C65" s="22"/>
      <c r="D65" s="23" t="s">
        <v>112</v>
      </c>
      <c r="E65" s="24" t="s">
        <v>113</v>
      </c>
      <c r="F65" s="76">
        <f t="shared" ref="F65:G65" si="35">SUM(F66)</f>
        <v>50500</v>
      </c>
      <c r="G65" s="90">
        <f t="shared" si="35"/>
        <v>0</v>
      </c>
      <c r="H65" s="89">
        <f t="shared" si="4"/>
        <v>0</v>
      </c>
    </row>
    <row r="66" spans="1:8" s="29" customFormat="1" ht="13.5">
      <c r="A66" s="26"/>
      <c r="B66" s="26"/>
      <c r="C66" s="26">
        <v>722459</v>
      </c>
      <c r="D66" s="27" t="s">
        <v>114</v>
      </c>
      <c r="E66" s="28" t="s">
        <v>115</v>
      </c>
      <c r="F66" s="78">
        <v>50500</v>
      </c>
      <c r="G66" s="92">
        <v>0</v>
      </c>
      <c r="H66" s="89">
        <f t="shared" si="4"/>
        <v>0</v>
      </c>
    </row>
    <row r="67" spans="1:8" s="25" customFormat="1" ht="13.5">
      <c r="A67" s="22"/>
      <c r="B67" s="22">
        <v>722460</v>
      </c>
      <c r="C67" s="22"/>
      <c r="D67" s="23" t="s">
        <v>116</v>
      </c>
      <c r="E67" s="24" t="s">
        <v>117</v>
      </c>
      <c r="F67" s="76">
        <f t="shared" ref="F67" si="36">SUM(F68+F69)</f>
        <v>85000</v>
      </c>
      <c r="G67" s="90">
        <f t="shared" ref="G67" si="37">SUM(G68+G69)</f>
        <v>52797.070000000007</v>
      </c>
      <c r="H67" s="89">
        <f t="shared" si="4"/>
        <v>62.114200000000011</v>
      </c>
    </row>
    <row r="68" spans="1:8" s="29" customFormat="1" ht="13.5">
      <c r="A68" s="26"/>
      <c r="B68" s="26"/>
      <c r="C68" s="26">
        <v>722461</v>
      </c>
      <c r="D68" s="27" t="s">
        <v>118</v>
      </c>
      <c r="E68" s="28" t="s">
        <v>119</v>
      </c>
      <c r="F68" s="78">
        <v>30000</v>
      </c>
      <c r="G68" s="92">
        <v>29175.58</v>
      </c>
      <c r="H68" s="89">
        <f t="shared" si="4"/>
        <v>97.251933333333341</v>
      </c>
    </row>
    <row r="69" spans="1:8" s="29" customFormat="1" ht="13.5">
      <c r="A69" s="26"/>
      <c r="B69" s="26"/>
      <c r="C69" s="26">
        <v>722463</v>
      </c>
      <c r="D69" s="27" t="s">
        <v>120</v>
      </c>
      <c r="E69" s="28" t="s">
        <v>121</v>
      </c>
      <c r="F69" s="78">
        <v>55000</v>
      </c>
      <c r="G69" s="92">
        <v>23621.49</v>
      </c>
      <c r="H69" s="89">
        <f t="shared" si="4"/>
        <v>42.948163636363638</v>
      </c>
    </row>
    <row r="70" spans="1:8" s="25" customFormat="1" ht="13.5">
      <c r="A70" s="22">
        <v>722500</v>
      </c>
      <c r="B70" s="22"/>
      <c r="C70" s="22"/>
      <c r="D70" s="23" t="s">
        <v>122</v>
      </c>
      <c r="E70" s="24" t="s">
        <v>123</v>
      </c>
      <c r="F70" s="76">
        <f t="shared" ref="F70" si="38">SUM(F71+F75+F81+F79)</f>
        <v>1518100</v>
      </c>
      <c r="G70" s="90">
        <f t="shared" ref="G70" si="39">SUM(G71+G75+G81+G79)</f>
        <v>699637.57000000007</v>
      </c>
      <c r="H70" s="89">
        <f t="shared" si="4"/>
        <v>46.086395494367963</v>
      </c>
    </row>
    <row r="71" spans="1:8" s="25" customFormat="1" ht="13.5">
      <c r="A71" s="22"/>
      <c r="B71" s="22">
        <v>722510</v>
      </c>
      <c r="C71" s="22"/>
      <c r="D71" s="23" t="s">
        <v>124</v>
      </c>
      <c r="E71" s="24" t="s">
        <v>125</v>
      </c>
      <c r="F71" s="76">
        <f t="shared" ref="F71" si="40">SUM(F72+F73+F74)</f>
        <v>163000</v>
      </c>
      <c r="G71" s="90">
        <f t="shared" ref="G71" si="41">SUM(G72+G73+G74)</f>
        <v>130136.23</v>
      </c>
      <c r="H71" s="89">
        <f t="shared" si="4"/>
        <v>79.838177914110432</v>
      </c>
    </row>
    <row r="72" spans="1:8" s="29" customFormat="1" ht="13.5">
      <c r="A72" s="26"/>
      <c r="B72" s="26"/>
      <c r="C72" s="26">
        <v>722515</v>
      </c>
      <c r="D72" s="27" t="s">
        <v>126</v>
      </c>
      <c r="E72" s="28" t="s">
        <v>127</v>
      </c>
      <c r="F72" s="78">
        <v>8000</v>
      </c>
      <c r="G72" s="92">
        <v>7320.42</v>
      </c>
      <c r="H72" s="89">
        <f t="shared" si="4"/>
        <v>91.505250000000004</v>
      </c>
    </row>
    <row r="73" spans="1:8" s="29" customFormat="1" ht="13.5">
      <c r="A73" s="26"/>
      <c r="B73" s="26"/>
      <c r="C73" s="26">
        <v>722516</v>
      </c>
      <c r="D73" s="27" t="s">
        <v>128</v>
      </c>
      <c r="E73" s="28" t="s">
        <v>129</v>
      </c>
      <c r="F73" s="78">
        <v>75000</v>
      </c>
      <c r="G73" s="92">
        <v>62364</v>
      </c>
      <c r="H73" s="89">
        <f t="shared" ref="H73:H102" si="42">SUM(G73/(F73/100))</f>
        <v>83.152000000000001</v>
      </c>
    </row>
    <row r="74" spans="1:8" s="29" customFormat="1" ht="13.5">
      <c r="A74" s="26"/>
      <c r="B74" s="26"/>
      <c r="C74" s="26">
        <v>722518</v>
      </c>
      <c r="D74" s="27" t="s">
        <v>130</v>
      </c>
      <c r="E74" s="28" t="s">
        <v>131</v>
      </c>
      <c r="F74" s="78">
        <v>80000</v>
      </c>
      <c r="G74" s="92">
        <v>60451.81</v>
      </c>
      <c r="H74" s="89">
        <f t="shared" si="42"/>
        <v>75.564762500000001</v>
      </c>
    </row>
    <row r="75" spans="1:8" s="25" customFormat="1" ht="13.5">
      <c r="A75" s="22"/>
      <c r="B75" s="22">
        <v>722530</v>
      </c>
      <c r="C75" s="22"/>
      <c r="D75" s="23" t="s">
        <v>132</v>
      </c>
      <c r="E75" s="24" t="s">
        <v>133</v>
      </c>
      <c r="F75" s="76">
        <f t="shared" ref="F75" si="43">SUM(F76+F77+F78)</f>
        <v>370000</v>
      </c>
      <c r="G75" s="90">
        <f t="shared" ref="G75" si="44">SUM(G76+G77+G78)</f>
        <v>366596.51</v>
      </c>
      <c r="H75" s="89">
        <f t="shared" si="42"/>
        <v>99.080137837837839</v>
      </c>
    </row>
    <row r="76" spans="1:8" s="29" customFormat="1" ht="13.5">
      <c r="A76" s="26"/>
      <c r="B76" s="26"/>
      <c r="C76" s="26">
        <v>722531</v>
      </c>
      <c r="D76" s="27" t="s">
        <v>134</v>
      </c>
      <c r="E76" s="28" t="s">
        <v>135</v>
      </c>
      <c r="F76" s="78">
        <v>100000</v>
      </c>
      <c r="G76" s="92">
        <v>100254.12</v>
      </c>
      <c r="H76" s="89">
        <f t="shared" si="42"/>
        <v>100.25412</v>
      </c>
    </row>
    <row r="77" spans="1:8" s="29" customFormat="1" ht="13.5">
      <c r="A77" s="26"/>
      <c r="B77" s="26"/>
      <c r="C77" s="26">
        <v>722532</v>
      </c>
      <c r="D77" s="27" t="s">
        <v>136</v>
      </c>
      <c r="E77" s="28" t="s">
        <v>137</v>
      </c>
      <c r="F77" s="78">
        <v>250000</v>
      </c>
      <c r="G77" s="92">
        <v>238654.93</v>
      </c>
      <c r="H77" s="89">
        <f t="shared" si="42"/>
        <v>95.461972000000003</v>
      </c>
    </row>
    <row r="78" spans="1:8" s="29" customFormat="1" ht="13.5">
      <c r="A78" s="26"/>
      <c r="B78" s="26"/>
      <c r="C78" s="26">
        <v>722538</v>
      </c>
      <c r="D78" s="27" t="s">
        <v>138</v>
      </c>
      <c r="E78" s="28" t="s">
        <v>139</v>
      </c>
      <c r="F78" s="78">
        <v>20000</v>
      </c>
      <c r="G78" s="92">
        <v>27687.46</v>
      </c>
      <c r="H78" s="89">
        <f t="shared" si="42"/>
        <v>138.43729999999999</v>
      </c>
    </row>
    <row r="79" spans="1:8" s="25" customFormat="1" ht="13.5">
      <c r="A79" s="22"/>
      <c r="B79" s="22">
        <v>722550</v>
      </c>
      <c r="C79" s="22"/>
      <c r="D79" s="23" t="s">
        <v>140</v>
      </c>
      <c r="E79" s="24" t="s">
        <v>141</v>
      </c>
      <c r="F79" s="76">
        <f>SUM(F80)</f>
        <v>364000</v>
      </c>
      <c r="G79" s="90">
        <f t="shared" ref="G79" si="45">SUM(G80)</f>
        <v>115332.3</v>
      </c>
      <c r="H79" s="89">
        <f t="shared" si="42"/>
        <v>31.684697802197803</v>
      </c>
    </row>
    <row r="80" spans="1:8" s="25" customFormat="1" ht="13.5">
      <c r="A80" s="22"/>
      <c r="B80" s="22"/>
      <c r="C80" s="34">
        <v>722554</v>
      </c>
      <c r="D80" s="27" t="s">
        <v>142</v>
      </c>
      <c r="E80" s="28" t="s">
        <v>141</v>
      </c>
      <c r="F80" s="78">
        <v>364000</v>
      </c>
      <c r="G80" s="92">
        <v>115332.3</v>
      </c>
      <c r="H80" s="89">
        <f t="shared" si="42"/>
        <v>31.684697802197803</v>
      </c>
    </row>
    <row r="81" spans="1:8" s="25" customFormat="1" ht="13.5">
      <c r="A81" s="22"/>
      <c r="B81" s="22">
        <v>722580</v>
      </c>
      <c r="C81" s="22"/>
      <c r="D81" s="23" t="s">
        <v>143</v>
      </c>
      <c r="E81" s="24" t="s">
        <v>144</v>
      </c>
      <c r="F81" s="76">
        <f t="shared" ref="F81" si="46">SUM(F82+F83+F84+F85)</f>
        <v>621100</v>
      </c>
      <c r="G81" s="90">
        <f t="shared" ref="G81" si="47">SUM(G82+G83+G84+G85)</f>
        <v>87572.53</v>
      </c>
      <c r="H81" s="89">
        <f t="shared" si="42"/>
        <v>14.099586218000322</v>
      </c>
    </row>
    <row r="82" spans="1:8" s="29" customFormat="1" ht="13.5">
      <c r="A82" s="26"/>
      <c r="B82" s="26"/>
      <c r="C82" s="26">
        <v>722581</v>
      </c>
      <c r="D82" s="27" t="s">
        <v>145</v>
      </c>
      <c r="E82" s="28" t="s">
        <v>146</v>
      </c>
      <c r="F82" s="78">
        <v>600000</v>
      </c>
      <c r="G82" s="92">
        <v>87572.53</v>
      </c>
      <c r="H82" s="89">
        <f t="shared" si="42"/>
        <v>14.595421666666667</v>
      </c>
    </row>
    <row r="83" spans="1:8" s="29" customFormat="1" ht="13.5">
      <c r="A83" s="26"/>
      <c r="B83" s="26"/>
      <c r="C83" s="26">
        <v>722582</v>
      </c>
      <c r="D83" s="27" t="s">
        <v>147</v>
      </c>
      <c r="E83" s="28" t="s">
        <v>148</v>
      </c>
      <c r="F83" s="78">
        <v>10000</v>
      </c>
      <c r="G83" s="92">
        <v>0</v>
      </c>
      <c r="H83" s="89">
        <f t="shared" si="42"/>
        <v>0</v>
      </c>
    </row>
    <row r="84" spans="1:8" s="29" customFormat="1" ht="13.5">
      <c r="A84" s="34"/>
      <c r="B84" s="34"/>
      <c r="C84" s="34">
        <v>722583</v>
      </c>
      <c r="D84" s="35" t="s">
        <v>149</v>
      </c>
      <c r="E84" s="36" t="s">
        <v>150</v>
      </c>
      <c r="F84" s="80">
        <v>11000</v>
      </c>
      <c r="G84" s="94">
        <v>0</v>
      </c>
      <c r="H84" s="89">
        <f t="shared" si="42"/>
        <v>0</v>
      </c>
    </row>
    <row r="85" spans="1:8" s="29" customFormat="1" ht="13.5">
      <c r="A85" s="34"/>
      <c r="B85" s="34"/>
      <c r="C85" s="34">
        <v>722584</v>
      </c>
      <c r="D85" s="35" t="s">
        <v>151</v>
      </c>
      <c r="E85" s="36" t="s">
        <v>401</v>
      </c>
      <c r="F85" s="80">
        <v>100</v>
      </c>
      <c r="G85" s="94">
        <v>0</v>
      </c>
      <c r="H85" s="89">
        <f t="shared" si="42"/>
        <v>0</v>
      </c>
    </row>
    <row r="86" spans="1:8" s="25" customFormat="1" ht="13.5">
      <c r="A86" s="22">
        <v>722600</v>
      </c>
      <c r="B86" s="22"/>
      <c r="C86" s="22"/>
      <c r="D86" s="23" t="s">
        <v>152</v>
      </c>
      <c r="E86" s="24" t="s">
        <v>153</v>
      </c>
      <c r="F86" s="76">
        <f t="shared" ref="F86:G86" si="48">SUM(F87)</f>
        <v>124500</v>
      </c>
      <c r="G86" s="90">
        <f t="shared" si="48"/>
        <v>19874.87</v>
      </c>
      <c r="H86" s="89">
        <f t="shared" si="42"/>
        <v>15.963751004016064</v>
      </c>
    </row>
    <row r="87" spans="1:8" s="25" customFormat="1" ht="13.5">
      <c r="A87" s="22"/>
      <c r="B87" s="22">
        <v>722610</v>
      </c>
      <c r="C87" s="22"/>
      <c r="D87" s="23" t="s">
        <v>154</v>
      </c>
      <c r="E87" s="24" t="s">
        <v>155</v>
      </c>
      <c r="F87" s="76">
        <f t="shared" ref="F87" si="49">SUM(F88+F89)</f>
        <v>124500</v>
      </c>
      <c r="G87" s="90">
        <f t="shared" ref="G87" si="50">SUM(G88+G89)</f>
        <v>19874.87</v>
      </c>
      <c r="H87" s="89">
        <f t="shared" si="42"/>
        <v>15.963751004016064</v>
      </c>
    </row>
    <row r="88" spans="1:8" s="29" customFormat="1" ht="13.5">
      <c r="A88" s="26"/>
      <c r="B88" s="26"/>
      <c r="C88" s="34">
        <v>722612</v>
      </c>
      <c r="D88" s="27" t="s">
        <v>156</v>
      </c>
      <c r="E88" s="28" t="s">
        <v>157</v>
      </c>
      <c r="F88" s="78">
        <v>40000</v>
      </c>
      <c r="G88" s="92">
        <v>18469.96</v>
      </c>
      <c r="H88" s="89">
        <f t="shared" si="42"/>
        <v>46.174900000000001</v>
      </c>
    </row>
    <row r="89" spans="1:8" s="25" customFormat="1" ht="13.5">
      <c r="A89" s="22"/>
      <c r="B89" s="22"/>
      <c r="C89" s="34">
        <v>722613</v>
      </c>
      <c r="D89" s="27" t="s">
        <v>158</v>
      </c>
      <c r="E89" s="28" t="s">
        <v>155</v>
      </c>
      <c r="F89" s="78">
        <v>84500</v>
      </c>
      <c r="G89" s="92">
        <v>1404.91</v>
      </c>
      <c r="H89" s="89">
        <f t="shared" si="42"/>
        <v>1.6626153846153846</v>
      </c>
    </row>
    <row r="90" spans="1:8" s="25" customFormat="1" ht="13.5">
      <c r="A90" s="22">
        <v>722700</v>
      </c>
      <c r="B90" s="22"/>
      <c r="C90" s="22"/>
      <c r="D90" s="23" t="s">
        <v>159</v>
      </c>
      <c r="E90" s="24" t="s">
        <v>160</v>
      </c>
      <c r="F90" s="76">
        <f t="shared" ref="F90:G90" si="51">SUM(F91)</f>
        <v>1043000</v>
      </c>
      <c r="G90" s="90">
        <f t="shared" si="51"/>
        <v>664584.01</v>
      </c>
      <c r="H90" s="89">
        <f t="shared" si="42"/>
        <v>63.718505273250237</v>
      </c>
    </row>
    <row r="91" spans="1:8" s="25" customFormat="1" ht="13.5">
      <c r="A91" s="22"/>
      <c r="B91" s="22">
        <v>722790</v>
      </c>
      <c r="C91" s="22"/>
      <c r="D91" s="23" t="s">
        <v>161</v>
      </c>
      <c r="E91" s="24" t="s">
        <v>162</v>
      </c>
      <c r="F91" s="76">
        <f>SUM(F92+F93)</f>
        <v>1043000</v>
      </c>
      <c r="G91" s="90">
        <f t="shared" ref="G91" si="52">SUM(G92+G93)</f>
        <v>664584.01</v>
      </c>
      <c r="H91" s="89">
        <f t="shared" si="42"/>
        <v>63.718505273250237</v>
      </c>
    </row>
    <row r="92" spans="1:8" s="25" customFormat="1" ht="13.5">
      <c r="A92" s="22"/>
      <c r="B92" s="22"/>
      <c r="C92" s="34">
        <v>722791</v>
      </c>
      <c r="D92" s="27" t="s">
        <v>163</v>
      </c>
      <c r="E92" s="28" t="s">
        <v>164</v>
      </c>
      <c r="F92" s="78">
        <v>300000</v>
      </c>
      <c r="G92" s="92">
        <v>141487.29</v>
      </c>
      <c r="H92" s="89">
        <f t="shared" si="42"/>
        <v>47.162430000000001</v>
      </c>
    </row>
    <row r="93" spans="1:8" s="25" customFormat="1" ht="13.5">
      <c r="A93" s="22"/>
      <c r="B93" s="22"/>
      <c r="C93" s="34">
        <v>722791</v>
      </c>
      <c r="D93" s="27" t="s">
        <v>409</v>
      </c>
      <c r="E93" s="28" t="s">
        <v>417</v>
      </c>
      <c r="F93" s="78">
        <v>743000</v>
      </c>
      <c r="G93" s="92">
        <v>523096.72</v>
      </c>
      <c r="H93" s="89">
        <f t="shared" si="42"/>
        <v>70.4033270524899</v>
      </c>
    </row>
    <row r="94" spans="1:8" s="25" customFormat="1" ht="13.5">
      <c r="A94" s="22">
        <v>723100</v>
      </c>
      <c r="B94" s="22"/>
      <c r="C94" s="22"/>
      <c r="D94" s="23" t="s">
        <v>165</v>
      </c>
      <c r="E94" s="24" t="s">
        <v>166</v>
      </c>
      <c r="F94" s="76">
        <f t="shared" ref="F94:G95" si="53">SUM(F95)</f>
        <v>10000</v>
      </c>
      <c r="G94" s="90">
        <f t="shared" si="53"/>
        <v>6099.91</v>
      </c>
      <c r="H94" s="89">
        <f t="shared" si="42"/>
        <v>60.999099999999999</v>
      </c>
    </row>
    <row r="95" spans="1:8" s="25" customFormat="1" ht="13.5">
      <c r="A95" s="22"/>
      <c r="B95" s="22">
        <v>723130</v>
      </c>
      <c r="C95" s="22"/>
      <c r="D95" s="23" t="s">
        <v>167</v>
      </c>
      <c r="E95" s="24" t="s">
        <v>168</v>
      </c>
      <c r="F95" s="76">
        <f t="shared" si="53"/>
        <v>10000</v>
      </c>
      <c r="G95" s="90">
        <f t="shared" si="53"/>
        <v>6099.91</v>
      </c>
      <c r="H95" s="89">
        <f t="shared" si="42"/>
        <v>60.999099999999999</v>
      </c>
    </row>
    <row r="96" spans="1:8" s="29" customFormat="1" ht="13.5">
      <c r="A96" s="26"/>
      <c r="B96" s="26"/>
      <c r="C96" s="26">
        <v>723132</v>
      </c>
      <c r="D96" s="27" t="s">
        <v>169</v>
      </c>
      <c r="E96" s="28" t="s">
        <v>170</v>
      </c>
      <c r="F96" s="78">
        <v>10000</v>
      </c>
      <c r="G96" s="92">
        <v>6099.91</v>
      </c>
      <c r="H96" s="89">
        <f t="shared" si="42"/>
        <v>60.999099999999999</v>
      </c>
    </row>
    <row r="97" spans="1:8" s="25" customFormat="1" ht="13.5">
      <c r="A97" s="22">
        <v>730000</v>
      </c>
      <c r="B97" s="22"/>
      <c r="C97" s="22"/>
      <c r="D97" s="23" t="s">
        <v>171</v>
      </c>
      <c r="E97" s="24" t="s">
        <v>339</v>
      </c>
      <c r="F97" s="76">
        <f>SUM(F98)</f>
        <v>4722500</v>
      </c>
      <c r="G97" s="90">
        <f t="shared" ref="G97" si="54">SUM(G98)</f>
        <v>3786559.34</v>
      </c>
      <c r="H97" s="89">
        <f t="shared" si="42"/>
        <v>80.181245950238221</v>
      </c>
    </row>
    <row r="98" spans="1:8" s="25" customFormat="1" ht="13.5">
      <c r="A98" s="22">
        <v>732000</v>
      </c>
      <c r="B98" s="22"/>
      <c r="C98" s="22"/>
      <c r="D98" s="23" t="s">
        <v>172</v>
      </c>
      <c r="E98" s="22" t="s">
        <v>173</v>
      </c>
      <c r="F98" s="78">
        <f t="shared" ref="F98:G98" si="55">SUM(F99)</f>
        <v>4722500</v>
      </c>
      <c r="G98" s="92">
        <f t="shared" si="55"/>
        <v>3786559.34</v>
      </c>
      <c r="H98" s="89">
        <f t="shared" si="42"/>
        <v>80.181245950238221</v>
      </c>
    </row>
    <row r="99" spans="1:8" s="29" customFormat="1" ht="13.5">
      <c r="A99" s="26"/>
      <c r="B99" s="26">
        <v>732100</v>
      </c>
      <c r="C99" s="26"/>
      <c r="D99" s="23" t="s">
        <v>174</v>
      </c>
      <c r="E99" s="28" t="s">
        <v>340</v>
      </c>
      <c r="F99" s="78">
        <f>SUM(F100+F101)</f>
        <v>4722500</v>
      </c>
      <c r="G99" s="92">
        <f t="shared" ref="G99" si="56">SUM(G100+G101)</f>
        <v>3786559.34</v>
      </c>
      <c r="H99" s="89">
        <f t="shared" si="42"/>
        <v>80.181245950238221</v>
      </c>
    </row>
    <row r="100" spans="1:8" s="29" customFormat="1" ht="13.5">
      <c r="A100" s="26"/>
      <c r="B100" s="26"/>
      <c r="C100" s="26">
        <v>732110</v>
      </c>
      <c r="D100" s="27" t="s">
        <v>175</v>
      </c>
      <c r="E100" s="28" t="s">
        <v>340</v>
      </c>
      <c r="F100" s="78">
        <v>2722500</v>
      </c>
      <c r="G100" s="92">
        <v>1837290.25</v>
      </c>
      <c r="H100" s="89">
        <f t="shared" si="42"/>
        <v>67.485408631772273</v>
      </c>
    </row>
    <row r="101" spans="1:8" s="29" customFormat="1" ht="13.5">
      <c r="A101" s="26"/>
      <c r="B101" s="26"/>
      <c r="C101" s="26">
        <v>732110</v>
      </c>
      <c r="D101" s="27" t="s">
        <v>176</v>
      </c>
      <c r="E101" s="28" t="s">
        <v>177</v>
      </c>
      <c r="F101" s="78">
        <v>2000000</v>
      </c>
      <c r="G101" s="92">
        <v>1949269.09</v>
      </c>
      <c r="H101" s="89">
        <f t="shared" si="42"/>
        <v>97.463454499999997</v>
      </c>
    </row>
    <row r="102" spans="1:8" s="25" customFormat="1" ht="12.75" customHeight="1">
      <c r="A102" s="22">
        <v>700000</v>
      </c>
      <c r="B102" s="22"/>
      <c r="C102" s="22"/>
      <c r="D102" s="23"/>
      <c r="E102" s="30" t="s">
        <v>396</v>
      </c>
      <c r="F102" s="76">
        <f t="shared" ref="F102" si="57">SUM(F8+F34+F97)</f>
        <v>20975500</v>
      </c>
      <c r="G102" s="90">
        <f t="shared" ref="G102" si="58">SUM(G8+G34+G97)</f>
        <v>14546811.859999999</v>
      </c>
      <c r="H102" s="89">
        <f t="shared" si="42"/>
        <v>69.351442683130315</v>
      </c>
    </row>
    <row r="103" spans="1:8" s="25" customFormat="1" ht="12.75" hidden="1">
      <c r="A103" s="22"/>
      <c r="B103" s="22"/>
      <c r="C103" s="22"/>
      <c r="D103" s="23" t="s">
        <v>178</v>
      </c>
      <c r="E103" s="24" t="s">
        <v>179</v>
      </c>
      <c r="F103" s="76">
        <f t="shared" ref="F103" si="59">SUM(F104+F105+F106)</f>
        <v>0</v>
      </c>
      <c r="G103" s="90">
        <f t="shared" ref="G103:H103" si="60">SUM(G104+G105+G106)</f>
        <v>0</v>
      </c>
      <c r="H103" s="90">
        <f t="shared" si="60"/>
        <v>0</v>
      </c>
    </row>
    <row r="104" spans="1:8" s="25" customFormat="1" ht="12.75" hidden="1">
      <c r="A104" s="22"/>
      <c r="B104" s="22"/>
      <c r="C104" s="22"/>
      <c r="D104" s="23">
        <v>1</v>
      </c>
      <c r="E104" s="24" t="s">
        <v>180</v>
      </c>
      <c r="F104" s="76">
        <v>0</v>
      </c>
      <c r="G104" s="90">
        <v>0</v>
      </c>
      <c r="H104" s="90">
        <v>0</v>
      </c>
    </row>
    <row r="105" spans="1:8" s="25" customFormat="1" ht="12.75" hidden="1">
      <c r="A105" s="22"/>
      <c r="B105" s="22"/>
      <c r="C105" s="22"/>
      <c r="D105" s="23">
        <v>2</v>
      </c>
      <c r="E105" s="24" t="s">
        <v>181</v>
      </c>
      <c r="F105" s="76">
        <v>0</v>
      </c>
      <c r="G105" s="90">
        <v>0</v>
      </c>
      <c r="H105" s="90">
        <v>0</v>
      </c>
    </row>
    <row r="106" spans="1:8" s="25" customFormat="1" ht="12.75" hidden="1">
      <c r="A106" s="22"/>
      <c r="B106" s="22"/>
      <c r="C106" s="22"/>
      <c r="D106" s="23">
        <v>3</v>
      </c>
      <c r="E106" s="24" t="s">
        <v>182</v>
      </c>
      <c r="F106" s="76">
        <v>0</v>
      </c>
      <c r="G106" s="90">
        <v>0</v>
      </c>
      <c r="H106" s="90">
        <v>0</v>
      </c>
    </row>
    <row r="107" spans="1:8" s="37" customFormat="1" ht="12.75" hidden="1">
      <c r="A107" s="22"/>
      <c r="B107" s="22"/>
      <c r="C107" s="22"/>
      <c r="D107" s="23"/>
      <c r="E107" s="24" t="s">
        <v>183</v>
      </c>
      <c r="F107" s="76">
        <f t="shared" ref="F107" si="61">SUM(F102+F103)</f>
        <v>20975500</v>
      </c>
      <c r="G107" s="90">
        <f t="shared" ref="G107:H107" si="62">SUM(G102+G103)</f>
        <v>14546811.859999999</v>
      </c>
      <c r="H107" s="90">
        <f t="shared" si="62"/>
        <v>69.351442683130315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15"/>
  <sheetViews>
    <sheetView zoomScale="130" zoomScaleNormal="130" workbookViewId="0">
      <selection activeCell="E2" sqref="E2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61.42578125" style="38" customWidth="1"/>
    <col min="6" max="6" width="11.7109375" style="41" customWidth="1"/>
    <col min="7" max="7" width="12.85546875" style="95" customWidth="1"/>
    <col min="8" max="8" width="7.28515625" style="41" customWidth="1"/>
    <col min="236" max="236" width="6.85546875" customWidth="1"/>
    <col min="237" max="237" width="7.28515625" customWidth="1"/>
    <col min="238" max="238" width="9.28515625" customWidth="1"/>
    <col min="239" max="239" width="6.7109375" customWidth="1"/>
    <col min="240" max="240" width="59.7109375" customWidth="1"/>
    <col min="241" max="242" width="11.5703125" customWidth="1"/>
    <col min="243" max="243" width="12.5703125" customWidth="1"/>
    <col min="492" max="492" width="6.85546875" customWidth="1"/>
    <col min="493" max="493" width="7.28515625" customWidth="1"/>
    <col min="494" max="494" width="9.28515625" customWidth="1"/>
    <col min="495" max="495" width="6.7109375" customWidth="1"/>
    <col min="496" max="496" width="59.7109375" customWidth="1"/>
    <col min="497" max="498" width="11.5703125" customWidth="1"/>
    <col min="499" max="499" width="12.5703125" customWidth="1"/>
    <col min="748" max="748" width="6.85546875" customWidth="1"/>
    <col min="749" max="749" width="7.28515625" customWidth="1"/>
    <col min="750" max="750" width="9.28515625" customWidth="1"/>
    <col min="751" max="751" width="6.7109375" customWidth="1"/>
    <col min="752" max="752" width="59.7109375" customWidth="1"/>
    <col min="753" max="754" width="11.5703125" customWidth="1"/>
    <col min="755" max="755" width="12.5703125" customWidth="1"/>
    <col min="1004" max="1004" width="6.85546875" customWidth="1"/>
    <col min="1005" max="1005" width="7.28515625" customWidth="1"/>
    <col min="1006" max="1006" width="9.28515625" customWidth="1"/>
    <col min="1007" max="1007" width="6.7109375" customWidth="1"/>
    <col min="1008" max="1008" width="59.7109375" customWidth="1"/>
    <col min="1009" max="1010" width="11.5703125" customWidth="1"/>
    <col min="1011" max="1011" width="12.5703125" customWidth="1"/>
    <col min="1260" max="1260" width="6.85546875" customWidth="1"/>
    <col min="1261" max="1261" width="7.28515625" customWidth="1"/>
    <col min="1262" max="1262" width="9.28515625" customWidth="1"/>
    <col min="1263" max="1263" width="6.7109375" customWidth="1"/>
    <col min="1264" max="1264" width="59.7109375" customWidth="1"/>
    <col min="1265" max="1266" width="11.5703125" customWidth="1"/>
    <col min="1267" max="1267" width="12.5703125" customWidth="1"/>
    <col min="1516" max="1516" width="6.85546875" customWidth="1"/>
    <col min="1517" max="1517" width="7.28515625" customWidth="1"/>
    <col min="1518" max="1518" width="9.28515625" customWidth="1"/>
    <col min="1519" max="1519" width="6.7109375" customWidth="1"/>
    <col min="1520" max="1520" width="59.7109375" customWidth="1"/>
    <col min="1521" max="1522" width="11.5703125" customWidth="1"/>
    <col min="1523" max="1523" width="12.5703125" customWidth="1"/>
    <col min="1772" max="1772" width="6.85546875" customWidth="1"/>
    <col min="1773" max="1773" width="7.28515625" customWidth="1"/>
    <col min="1774" max="1774" width="9.28515625" customWidth="1"/>
    <col min="1775" max="1775" width="6.7109375" customWidth="1"/>
    <col min="1776" max="1776" width="59.7109375" customWidth="1"/>
    <col min="1777" max="1778" width="11.5703125" customWidth="1"/>
    <col min="1779" max="1779" width="12.5703125" customWidth="1"/>
    <col min="2028" max="2028" width="6.85546875" customWidth="1"/>
    <col min="2029" max="2029" width="7.28515625" customWidth="1"/>
    <col min="2030" max="2030" width="9.28515625" customWidth="1"/>
    <col min="2031" max="2031" width="6.7109375" customWidth="1"/>
    <col min="2032" max="2032" width="59.7109375" customWidth="1"/>
    <col min="2033" max="2034" width="11.5703125" customWidth="1"/>
    <col min="2035" max="2035" width="12.5703125" customWidth="1"/>
    <col min="2284" max="2284" width="6.85546875" customWidth="1"/>
    <col min="2285" max="2285" width="7.28515625" customWidth="1"/>
    <col min="2286" max="2286" width="9.28515625" customWidth="1"/>
    <col min="2287" max="2287" width="6.7109375" customWidth="1"/>
    <col min="2288" max="2288" width="59.7109375" customWidth="1"/>
    <col min="2289" max="2290" width="11.5703125" customWidth="1"/>
    <col min="2291" max="2291" width="12.5703125" customWidth="1"/>
    <col min="2540" max="2540" width="6.85546875" customWidth="1"/>
    <col min="2541" max="2541" width="7.28515625" customWidth="1"/>
    <col min="2542" max="2542" width="9.28515625" customWidth="1"/>
    <col min="2543" max="2543" width="6.7109375" customWidth="1"/>
    <col min="2544" max="2544" width="59.7109375" customWidth="1"/>
    <col min="2545" max="2546" width="11.5703125" customWidth="1"/>
    <col min="2547" max="2547" width="12.5703125" customWidth="1"/>
    <col min="2796" max="2796" width="6.85546875" customWidth="1"/>
    <col min="2797" max="2797" width="7.28515625" customWidth="1"/>
    <col min="2798" max="2798" width="9.28515625" customWidth="1"/>
    <col min="2799" max="2799" width="6.7109375" customWidth="1"/>
    <col min="2800" max="2800" width="59.7109375" customWidth="1"/>
    <col min="2801" max="2802" width="11.5703125" customWidth="1"/>
    <col min="2803" max="2803" width="12.5703125" customWidth="1"/>
    <col min="3052" max="3052" width="6.85546875" customWidth="1"/>
    <col min="3053" max="3053" width="7.28515625" customWidth="1"/>
    <col min="3054" max="3054" width="9.28515625" customWidth="1"/>
    <col min="3055" max="3055" width="6.7109375" customWidth="1"/>
    <col min="3056" max="3056" width="59.7109375" customWidth="1"/>
    <col min="3057" max="3058" width="11.5703125" customWidth="1"/>
    <col min="3059" max="3059" width="12.5703125" customWidth="1"/>
    <col min="3308" max="3308" width="6.85546875" customWidth="1"/>
    <col min="3309" max="3309" width="7.28515625" customWidth="1"/>
    <col min="3310" max="3310" width="9.28515625" customWidth="1"/>
    <col min="3311" max="3311" width="6.7109375" customWidth="1"/>
    <col min="3312" max="3312" width="59.7109375" customWidth="1"/>
    <col min="3313" max="3314" width="11.5703125" customWidth="1"/>
    <col min="3315" max="3315" width="12.5703125" customWidth="1"/>
    <col min="3564" max="3564" width="6.85546875" customWidth="1"/>
    <col min="3565" max="3565" width="7.28515625" customWidth="1"/>
    <col min="3566" max="3566" width="9.28515625" customWidth="1"/>
    <col min="3567" max="3567" width="6.7109375" customWidth="1"/>
    <col min="3568" max="3568" width="59.7109375" customWidth="1"/>
    <col min="3569" max="3570" width="11.5703125" customWidth="1"/>
    <col min="3571" max="3571" width="12.5703125" customWidth="1"/>
    <col min="3820" max="3820" width="6.85546875" customWidth="1"/>
    <col min="3821" max="3821" width="7.28515625" customWidth="1"/>
    <col min="3822" max="3822" width="9.28515625" customWidth="1"/>
    <col min="3823" max="3823" width="6.7109375" customWidth="1"/>
    <col min="3824" max="3824" width="59.7109375" customWidth="1"/>
    <col min="3825" max="3826" width="11.5703125" customWidth="1"/>
    <col min="3827" max="3827" width="12.5703125" customWidth="1"/>
    <col min="4076" max="4076" width="6.85546875" customWidth="1"/>
    <col min="4077" max="4077" width="7.28515625" customWidth="1"/>
    <col min="4078" max="4078" width="9.28515625" customWidth="1"/>
    <col min="4079" max="4079" width="6.7109375" customWidth="1"/>
    <col min="4080" max="4080" width="59.7109375" customWidth="1"/>
    <col min="4081" max="4082" width="11.5703125" customWidth="1"/>
    <col min="4083" max="4083" width="12.5703125" customWidth="1"/>
    <col min="4332" max="4332" width="6.85546875" customWidth="1"/>
    <col min="4333" max="4333" width="7.28515625" customWidth="1"/>
    <col min="4334" max="4334" width="9.28515625" customWidth="1"/>
    <col min="4335" max="4335" width="6.7109375" customWidth="1"/>
    <col min="4336" max="4336" width="59.7109375" customWidth="1"/>
    <col min="4337" max="4338" width="11.5703125" customWidth="1"/>
    <col min="4339" max="4339" width="12.5703125" customWidth="1"/>
    <col min="4588" max="4588" width="6.85546875" customWidth="1"/>
    <col min="4589" max="4589" width="7.28515625" customWidth="1"/>
    <col min="4590" max="4590" width="9.28515625" customWidth="1"/>
    <col min="4591" max="4591" width="6.7109375" customWidth="1"/>
    <col min="4592" max="4592" width="59.7109375" customWidth="1"/>
    <col min="4593" max="4594" width="11.5703125" customWidth="1"/>
    <col min="4595" max="4595" width="12.5703125" customWidth="1"/>
    <col min="4844" max="4844" width="6.85546875" customWidth="1"/>
    <col min="4845" max="4845" width="7.28515625" customWidth="1"/>
    <col min="4846" max="4846" width="9.28515625" customWidth="1"/>
    <col min="4847" max="4847" width="6.7109375" customWidth="1"/>
    <col min="4848" max="4848" width="59.7109375" customWidth="1"/>
    <col min="4849" max="4850" width="11.5703125" customWidth="1"/>
    <col min="4851" max="4851" width="12.5703125" customWidth="1"/>
    <col min="5100" max="5100" width="6.85546875" customWidth="1"/>
    <col min="5101" max="5101" width="7.28515625" customWidth="1"/>
    <col min="5102" max="5102" width="9.28515625" customWidth="1"/>
    <col min="5103" max="5103" width="6.7109375" customWidth="1"/>
    <col min="5104" max="5104" width="59.7109375" customWidth="1"/>
    <col min="5105" max="5106" width="11.5703125" customWidth="1"/>
    <col min="5107" max="5107" width="12.5703125" customWidth="1"/>
    <col min="5356" max="5356" width="6.85546875" customWidth="1"/>
    <col min="5357" max="5357" width="7.28515625" customWidth="1"/>
    <col min="5358" max="5358" width="9.28515625" customWidth="1"/>
    <col min="5359" max="5359" width="6.7109375" customWidth="1"/>
    <col min="5360" max="5360" width="59.7109375" customWidth="1"/>
    <col min="5361" max="5362" width="11.5703125" customWidth="1"/>
    <col min="5363" max="5363" width="12.5703125" customWidth="1"/>
    <col min="5612" max="5612" width="6.85546875" customWidth="1"/>
    <col min="5613" max="5613" width="7.28515625" customWidth="1"/>
    <col min="5614" max="5614" width="9.28515625" customWidth="1"/>
    <col min="5615" max="5615" width="6.7109375" customWidth="1"/>
    <col min="5616" max="5616" width="59.7109375" customWidth="1"/>
    <col min="5617" max="5618" width="11.5703125" customWidth="1"/>
    <col min="5619" max="5619" width="12.5703125" customWidth="1"/>
    <col min="5868" max="5868" width="6.85546875" customWidth="1"/>
    <col min="5869" max="5869" width="7.28515625" customWidth="1"/>
    <col min="5870" max="5870" width="9.28515625" customWidth="1"/>
    <col min="5871" max="5871" width="6.7109375" customWidth="1"/>
    <col min="5872" max="5872" width="59.7109375" customWidth="1"/>
    <col min="5873" max="5874" width="11.5703125" customWidth="1"/>
    <col min="5875" max="5875" width="12.5703125" customWidth="1"/>
    <col min="6124" max="6124" width="6.85546875" customWidth="1"/>
    <col min="6125" max="6125" width="7.28515625" customWidth="1"/>
    <col min="6126" max="6126" width="9.28515625" customWidth="1"/>
    <col min="6127" max="6127" width="6.7109375" customWidth="1"/>
    <col min="6128" max="6128" width="59.7109375" customWidth="1"/>
    <col min="6129" max="6130" width="11.5703125" customWidth="1"/>
    <col min="6131" max="6131" width="12.5703125" customWidth="1"/>
    <col min="6380" max="6380" width="6.85546875" customWidth="1"/>
    <col min="6381" max="6381" width="7.28515625" customWidth="1"/>
    <col min="6382" max="6382" width="9.28515625" customWidth="1"/>
    <col min="6383" max="6383" width="6.7109375" customWidth="1"/>
    <col min="6384" max="6384" width="59.7109375" customWidth="1"/>
    <col min="6385" max="6386" width="11.5703125" customWidth="1"/>
    <col min="6387" max="6387" width="12.5703125" customWidth="1"/>
    <col min="6636" max="6636" width="6.85546875" customWidth="1"/>
    <col min="6637" max="6637" width="7.28515625" customWidth="1"/>
    <col min="6638" max="6638" width="9.28515625" customWidth="1"/>
    <col min="6639" max="6639" width="6.7109375" customWidth="1"/>
    <col min="6640" max="6640" width="59.7109375" customWidth="1"/>
    <col min="6641" max="6642" width="11.5703125" customWidth="1"/>
    <col min="6643" max="6643" width="12.5703125" customWidth="1"/>
    <col min="6892" max="6892" width="6.85546875" customWidth="1"/>
    <col min="6893" max="6893" width="7.28515625" customWidth="1"/>
    <col min="6894" max="6894" width="9.28515625" customWidth="1"/>
    <col min="6895" max="6895" width="6.7109375" customWidth="1"/>
    <col min="6896" max="6896" width="59.7109375" customWidth="1"/>
    <col min="6897" max="6898" width="11.5703125" customWidth="1"/>
    <col min="6899" max="6899" width="12.5703125" customWidth="1"/>
    <col min="7148" max="7148" width="6.85546875" customWidth="1"/>
    <col min="7149" max="7149" width="7.28515625" customWidth="1"/>
    <col min="7150" max="7150" width="9.28515625" customWidth="1"/>
    <col min="7151" max="7151" width="6.7109375" customWidth="1"/>
    <col min="7152" max="7152" width="59.7109375" customWidth="1"/>
    <col min="7153" max="7154" width="11.5703125" customWidth="1"/>
    <col min="7155" max="7155" width="12.5703125" customWidth="1"/>
    <col min="7404" max="7404" width="6.85546875" customWidth="1"/>
    <col min="7405" max="7405" width="7.28515625" customWidth="1"/>
    <col min="7406" max="7406" width="9.28515625" customWidth="1"/>
    <col min="7407" max="7407" width="6.7109375" customWidth="1"/>
    <col min="7408" max="7408" width="59.7109375" customWidth="1"/>
    <col min="7409" max="7410" width="11.5703125" customWidth="1"/>
    <col min="7411" max="7411" width="12.5703125" customWidth="1"/>
    <col min="7660" max="7660" width="6.85546875" customWidth="1"/>
    <col min="7661" max="7661" width="7.28515625" customWidth="1"/>
    <col min="7662" max="7662" width="9.28515625" customWidth="1"/>
    <col min="7663" max="7663" width="6.7109375" customWidth="1"/>
    <col min="7664" max="7664" width="59.7109375" customWidth="1"/>
    <col min="7665" max="7666" width="11.5703125" customWidth="1"/>
    <col min="7667" max="7667" width="12.5703125" customWidth="1"/>
    <col min="7916" max="7916" width="6.85546875" customWidth="1"/>
    <col min="7917" max="7917" width="7.28515625" customWidth="1"/>
    <col min="7918" max="7918" width="9.28515625" customWidth="1"/>
    <col min="7919" max="7919" width="6.7109375" customWidth="1"/>
    <col min="7920" max="7920" width="59.7109375" customWidth="1"/>
    <col min="7921" max="7922" width="11.5703125" customWidth="1"/>
    <col min="7923" max="7923" width="12.5703125" customWidth="1"/>
    <col min="8172" max="8172" width="6.85546875" customWidth="1"/>
    <col min="8173" max="8173" width="7.28515625" customWidth="1"/>
    <col min="8174" max="8174" width="9.28515625" customWidth="1"/>
    <col min="8175" max="8175" width="6.7109375" customWidth="1"/>
    <col min="8176" max="8176" width="59.7109375" customWidth="1"/>
    <col min="8177" max="8178" width="11.5703125" customWidth="1"/>
    <col min="8179" max="8179" width="12.5703125" customWidth="1"/>
    <col min="8428" max="8428" width="6.85546875" customWidth="1"/>
    <col min="8429" max="8429" width="7.28515625" customWidth="1"/>
    <col min="8430" max="8430" width="9.28515625" customWidth="1"/>
    <col min="8431" max="8431" width="6.7109375" customWidth="1"/>
    <col min="8432" max="8432" width="59.7109375" customWidth="1"/>
    <col min="8433" max="8434" width="11.5703125" customWidth="1"/>
    <col min="8435" max="8435" width="12.5703125" customWidth="1"/>
    <col min="8684" max="8684" width="6.85546875" customWidth="1"/>
    <col min="8685" max="8685" width="7.28515625" customWidth="1"/>
    <col min="8686" max="8686" width="9.28515625" customWidth="1"/>
    <col min="8687" max="8687" width="6.7109375" customWidth="1"/>
    <col min="8688" max="8688" width="59.7109375" customWidth="1"/>
    <col min="8689" max="8690" width="11.5703125" customWidth="1"/>
    <col min="8691" max="8691" width="12.5703125" customWidth="1"/>
    <col min="8940" max="8940" width="6.85546875" customWidth="1"/>
    <col min="8941" max="8941" width="7.28515625" customWidth="1"/>
    <col min="8942" max="8942" width="9.28515625" customWidth="1"/>
    <col min="8943" max="8943" width="6.7109375" customWidth="1"/>
    <col min="8944" max="8944" width="59.7109375" customWidth="1"/>
    <col min="8945" max="8946" width="11.5703125" customWidth="1"/>
    <col min="8947" max="8947" width="12.5703125" customWidth="1"/>
    <col min="9196" max="9196" width="6.85546875" customWidth="1"/>
    <col min="9197" max="9197" width="7.28515625" customWidth="1"/>
    <col min="9198" max="9198" width="9.28515625" customWidth="1"/>
    <col min="9199" max="9199" width="6.7109375" customWidth="1"/>
    <col min="9200" max="9200" width="59.7109375" customWidth="1"/>
    <col min="9201" max="9202" width="11.5703125" customWidth="1"/>
    <col min="9203" max="9203" width="12.5703125" customWidth="1"/>
    <col min="9452" max="9452" width="6.85546875" customWidth="1"/>
    <col min="9453" max="9453" width="7.28515625" customWidth="1"/>
    <col min="9454" max="9454" width="9.28515625" customWidth="1"/>
    <col min="9455" max="9455" width="6.7109375" customWidth="1"/>
    <col min="9456" max="9456" width="59.7109375" customWidth="1"/>
    <col min="9457" max="9458" width="11.5703125" customWidth="1"/>
    <col min="9459" max="9459" width="12.5703125" customWidth="1"/>
    <col min="9708" max="9708" width="6.85546875" customWidth="1"/>
    <col min="9709" max="9709" width="7.28515625" customWidth="1"/>
    <col min="9710" max="9710" width="9.28515625" customWidth="1"/>
    <col min="9711" max="9711" width="6.7109375" customWidth="1"/>
    <col min="9712" max="9712" width="59.7109375" customWidth="1"/>
    <col min="9713" max="9714" width="11.5703125" customWidth="1"/>
    <col min="9715" max="9715" width="12.5703125" customWidth="1"/>
    <col min="9964" max="9964" width="6.85546875" customWidth="1"/>
    <col min="9965" max="9965" width="7.28515625" customWidth="1"/>
    <col min="9966" max="9966" width="9.28515625" customWidth="1"/>
    <col min="9967" max="9967" width="6.7109375" customWidth="1"/>
    <col min="9968" max="9968" width="59.7109375" customWidth="1"/>
    <col min="9969" max="9970" width="11.5703125" customWidth="1"/>
    <col min="9971" max="9971" width="12.5703125" customWidth="1"/>
    <col min="10220" max="10220" width="6.85546875" customWidth="1"/>
    <col min="10221" max="10221" width="7.28515625" customWidth="1"/>
    <col min="10222" max="10222" width="9.28515625" customWidth="1"/>
    <col min="10223" max="10223" width="6.7109375" customWidth="1"/>
    <col min="10224" max="10224" width="59.7109375" customWidth="1"/>
    <col min="10225" max="10226" width="11.5703125" customWidth="1"/>
    <col min="10227" max="10227" width="12.5703125" customWidth="1"/>
    <col min="10476" max="10476" width="6.85546875" customWidth="1"/>
    <col min="10477" max="10477" width="7.28515625" customWidth="1"/>
    <col min="10478" max="10478" width="9.28515625" customWidth="1"/>
    <col min="10479" max="10479" width="6.7109375" customWidth="1"/>
    <col min="10480" max="10480" width="59.7109375" customWidth="1"/>
    <col min="10481" max="10482" width="11.5703125" customWidth="1"/>
    <col min="10483" max="10483" width="12.5703125" customWidth="1"/>
    <col min="10732" max="10732" width="6.85546875" customWidth="1"/>
    <col min="10733" max="10733" width="7.28515625" customWidth="1"/>
    <col min="10734" max="10734" width="9.28515625" customWidth="1"/>
    <col min="10735" max="10735" width="6.7109375" customWidth="1"/>
    <col min="10736" max="10736" width="59.7109375" customWidth="1"/>
    <col min="10737" max="10738" width="11.5703125" customWidth="1"/>
    <col min="10739" max="10739" width="12.5703125" customWidth="1"/>
    <col min="10988" max="10988" width="6.85546875" customWidth="1"/>
    <col min="10989" max="10989" width="7.28515625" customWidth="1"/>
    <col min="10990" max="10990" width="9.28515625" customWidth="1"/>
    <col min="10991" max="10991" width="6.7109375" customWidth="1"/>
    <col min="10992" max="10992" width="59.7109375" customWidth="1"/>
    <col min="10993" max="10994" width="11.5703125" customWidth="1"/>
    <col min="10995" max="10995" width="12.5703125" customWidth="1"/>
    <col min="11244" max="11244" width="6.85546875" customWidth="1"/>
    <col min="11245" max="11245" width="7.28515625" customWidth="1"/>
    <col min="11246" max="11246" width="9.28515625" customWidth="1"/>
    <col min="11247" max="11247" width="6.7109375" customWidth="1"/>
    <col min="11248" max="11248" width="59.7109375" customWidth="1"/>
    <col min="11249" max="11250" width="11.5703125" customWidth="1"/>
    <col min="11251" max="11251" width="12.5703125" customWidth="1"/>
    <col min="11500" max="11500" width="6.85546875" customWidth="1"/>
    <col min="11501" max="11501" width="7.28515625" customWidth="1"/>
    <col min="11502" max="11502" width="9.28515625" customWidth="1"/>
    <col min="11503" max="11503" width="6.7109375" customWidth="1"/>
    <col min="11504" max="11504" width="59.7109375" customWidth="1"/>
    <col min="11505" max="11506" width="11.5703125" customWidth="1"/>
    <col min="11507" max="11507" width="12.5703125" customWidth="1"/>
    <col min="11756" max="11756" width="6.85546875" customWidth="1"/>
    <col min="11757" max="11757" width="7.28515625" customWidth="1"/>
    <col min="11758" max="11758" width="9.28515625" customWidth="1"/>
    <col min="11759" max="11759" width="6.7109375" customWidth="1"/>
    <col min="11760" max="11760" width="59.7109375" customWidth="1"/>
    <col min="11761" max="11762" width="11.5703125" customWidth="1"/>
    <col min="11763" max="11763" width="12.5703125" customWidth="1"/>
    <col min="12012" max="12012" width="6.85546875" customWidth="1"/>
    <col min="12013" max="12013" width="7.28515625" customWidth="1"/>
    <col min="12014" max="12014" width="9.28515625" customWidth="1"/>
    <col min="12015" max="12015" width="6.7109375" customWidth="1"/>
    <col min="12016" max="12016" width="59.7109375" customWidth="1"/>
    <col min="12017" max="12018" width="11.5703125" customWidth="1"/>
    <col min="12019" max="12019" width="12.5703125" customWidth="1"/>
    <col min="12268" max="12268" width="6.85546875" customWidth="1"/>
    <col min="12269" max="12269" width="7.28515625" customWidth="1"/>
    <col min="12270" max="12270" width="9.28515625" customWidth="1"/>
    <col min="12271" max="12271" width="6.7109375" customWidth="1"/>
    <col min="12272" max="12272" width="59.7109375" customWidth="1"/>
    <col min="12273" max="12274" width="11.5703125" customWidth="1"/>
    <col min="12275" max="12275" width="12.5703125" customWidth="1"/>
    <col min="12524" max="12524" width="6.85546875" customWidth="1"/>
    <col min="12525" max="12525" width="7.28515625" customWidth="1"/>
    <col min="12526" max="12526" width="9.28515625" customWidth="1"/>
    <col min="12527" max="12527" width="6.7109375" customWidth="1"/>
    <col min="12528" max="12528" width="59.7109375" customWidth="1"/>
    <col min="12529" max="12530" width="11.5703125" customWidth="1"/>
    <col min="12531" max="12531" width="12.5703125" customWidth="1"/>
    <col min="12780" max="12780" width="6.85546875" customWidth="1"/>
    <col min="12781" max="12781" width="7.28515625" customWidth="1"/>
    <col min="12782" max="12782" width="9.28515625" customWidth="1"/>
    <col min="12783" max="12783" width="6.7109375" customWidth="1"/>
    <col min="12784" max="12784" width="59.7109375" customWidth="1"/>
    <col min="12785" max="12786" width="11.5703125" customWidth="1"/>
    <col min="12787" max="12787" width="12.5703125" customWidth="1"/>
    <col min="13036" max="13036" width="6.85546875" customWidth="1"/>
    <col min="13037" max="13037" width="7.28515625" customWidth="1"/>
    <col min="13038" max="13038" width="9.28515625" customWidth="1"/>
    <col min="13039" max="13039" width="6.7109375" customWidth="1"/>
    <col min="13040" max="13040" width="59.7109375" customWidth="1"/>
    <col min="13041" max="13042" width="11.5703125" customWidth="1"/>
    <col min="13043" max="13043" width="12.5703125" customWidth="1"/>
    <col min="13292" max="13292" width="6.85546875" customWidth="1"/>
    <col min="13293" max="13293" width="7.28515625" customWidth="1"/>
    <col min="13294" max="13294" width="9.28515625" customWidth="1"/>
    <col min="13295" max="13295" width="6.7109375" customWidth="1"/>
    <col min="13296" max="13296" width="59.7109375" customWidth="1"/>
    <col min="13297" max="13298" width="11.5703125" customWidth="1"/>
    <col min="13299" max="13299" width="12.5703125" customWidth="1"/>
    <col min="13548" max="13548" width="6.85546875" customWidth="1"/>
    <col min="13549" max="13549" width="7.28515625" customWidth="1"/>
    <col min="13550" max="13550" width="9.28515625" customWidth="1"/>
    <col min="13551" max="13551" width="6.7109375" customWidth="1"/>
    <col min="13552" max="13552" width="59.7109375" customWidth="1"/>
    <col min="13553" max="13554" width="11.5703125" customWidth="1"/>
    <col min="13555" max="13555" width="12.5703125" customWidth="1"/>
    <col min="13804" max="13804" width="6.85546875" customWidth="1"/>
    <col min="13805" max="13805" width="7.28515625" customWidth="1"/>
    <col min="13806" max="13806" width="9.28515625" customWidth="1"/>
    <col min="13807" max="13807" width="6.7109375" customWidth="1"/>
    <col min="13808" max="13808" width="59.7109375" customWidth="1"/>
    <col min="13809" max="13810" width="11.5703125" customWidth="1"/>
    <col min="13811" max="13811" width="12.5703125" customWidth="1"/>
    <col min="14060" max="14060" width="6.85546875" customWidth="1"/>
    <col min="14061" max="14061" width="7.28515625" customWidth="1"/>
    <col min="14062" max="14062" width="9.28515625" customWidth="1"/>
    <col min="14063" max="14063" width="6.7109375" customWidth="1"/>
    <col min="14064" max="14064" width="59.7109375" customWidth="1"/>
    <col min="14065" max="14066" width="11.5703125" customWidth="1"/>
    <col min="14067" max="14067" width="12.5703125" customWidth="1"/>
    <col min="14316" max="14316" width="6.85546875" customWidth="1"/>
    <col min="14317" max="14317" width="7.28515625" customWidth="1"/>
    <col min="14318" max="14318" width="9.28515625" customWidth="1"/>
    <col min="14319" max="14319" width="6.7109375" customWidth="1"/>
    <col min="14320" max="14320" width="59.7109375" customWidth="1"/>
    <col min="14321" max="14322" width="11.5703125" customWidth="1"/>
    <col min="14323" max="14323" width="12.5703125" customWidth="1"/>
    <col min="14572" max="14572" width="6.85546875" customWidth="1"/>
    <col min="14573" max="14573" width="7.28515625" customWidth="1"/>
    <col min="14574" max="14574" width="9.28515625" customWidth="1"/>
    <col min="14575" max="14575" width="6.7109375" customWidth="1"/>
    <col min="14576" max="14576" width="59.7109375" customWidth="1"/>
    <col min="14577" max="14578" width="11.5703125" customWidth="1"/>
    <col min="14579" max="14579" width="12.5703125" customWidth="1"/>
    <col min="14828" max="14828" width="6.85546875" customWidth="1"/>
    <col min="14829" max="14829" width="7.28515625" customWidth="1"/>
    <col min="14830" max="14830" width="9.28515625" customWidth="1"/>
    <col min="14831" max="14831" width="6.7109375" customWidth="1"/>
    <col min="14832" max="14832" width="59.7109375" customWidth="1"/>
    <col min="14833" max="14834" width="11.5703125" customWidth="1"/>
    <col min="14835" max="14835" width="12.5703125" customWidth="1"/>
    <col min="15084" max="15084" width="6.85546875" customWidth="1"/>
    <col min="15085" max="15085" width="7.28515625" customWidth="1"/>
    <col min="15086" max="15086" width="9.28515625" customWidth="1"/>
    <col min="15087" max="15087" width="6.7109375" customWidth="1"/>
    <col min="15088" max="15088" width="59.7109375" customWidth="1"/>
    <col min="15089" max="15090" width="11.5703125" customWidth="1"/>
    <col min="15091" max="15091" width="12.5703125" customWidth="1"/>
    <col min="15340" max="15340" width="6.85546875" customWidth="1"/>
    <col min="15341" max="15341" width="7.28515625" customWidth="1"/>
    <col min="15342" max="15342" width="9.28515625" customWidth="1"/>
    <col min="15343" max="15343" width="6.7109375" customWidth="1"/>
    <col min="15344" max="15344" width="59.7109375" customWidth="1"/>
    <col min="15345" max="15346" width="11.5703125" customWidth="1"/>
    <col min="15347" max="15347" width="12.5703125" customWidth="1"/>
    <col min="15596" max="15596" width="6.85546875" customWidth="1"/>
    <col min="15597" max="15597" width="7.28515625" customWidth="1"/>
    <col min="15598" max="15598" width="9.28515625" customWidth="1"/>
    <col min="15599" max="15599" width="6.7109375" customWidth="1"/>
    <col min="15600" max="15600" width="59.7109375" customWidth="1"/>
    <col min="15601" max="15602" width="11.5703125" customWidth="1"/>
    <col min="15603" max="15603" width="12.5703125" customWidth="1"/>
    <col min="15852" max="15852" width="6.85546875" customWidth="1"/>
    <col min="15853" max="15853" width="7.28515625" customWidth="1"/>
    <col min="15854" max="15854" width="9.28515625" customWidth="1"/>
    <col min="15855" max="15855" width="6.7109375" customWidth="1"/>
    <col min="15856" max="15856" width="59.7109375" customWidth="1"/>
    <col min="15857" max="15858" width="11.5703125" customWidth="1"/>
    <col min="15859" max="15859" width="12.5703125" customWidth="1"/>
    <col min="16108" max="16108" width="6.85546875" customWidth="1"/>
    <col min="16109" max="16109" width="7.28515625" customWidth="1"/>
    <col min="16110" max="16110" width="9.28515625" customWidth="1"/>
    <col min="16111" max="16111" width="6.7109375" customWidth="1"/>
    <col min="16112" max="16112" width="59.7109375" customWidth="1"/>
    <col min="16113" max="16114" width="11.5703125" customWidth="1"/>
    <col min="16115" max="16115" width="12.5703125" customWidth="1"/>
  </cols>
  <sheetData>
    <row r="1" spans="1:8">
      <c r="E1" s="69"/>
      <c r="F1" s="70"/>
      <c r="G1" s="96"/>
      <c r="H1" s="70"/>
    </row>
    <row r="2" spans="1:8" s="65" customFormat="1">
      <c r="A2" s="68"/>
      <c r="B2" s="66"/>
      <c r="C2" s="66"/>
      <c r="D2" s="67"/>
      <c r="E2" s="66"/>
      <c r="F2" s="81"/>
      <c r="G2" s="97"/>
      <c r="H2" s="81"/>
    </row>
    <row r="3" spans="1:8" s="29" customFormat="1" ht="53.25">
      <c r="A3" s="54" t="s">
        <v>356</v>
      </c>
      <c r="B3" s="61" t="s">
        <v>184</v>
      </c>
      <c r="C3" s="62" t="s">
        <v>358</v>
      </c>
      <c r="D3" s="60" t="s">
        <v>357</v>
      </c>
      <c r="E3" s="55" t="s">
        <v>355</v>
      </c>
      <c r="F3" s="72" t="s">
        <v>412</v>
      </c>
      <c r="G3" s="86" t="s">
        <v>424</v>
      </c>
      <c r="H3" s="72" t="s">
        <v>419</v>
      </c>
    </row>
    <row r="4" spans="1:8" s="29" customFormat="1" ht="12.75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12">
        <v>6</v>
      </c>
      <c r="G4" s="12">
        <v>7</v>
      </c>
      <c r="H4" s="12">
        <v>8</v>
      </c>
    </row>
    <row r="5" spans="1:8" s="29" customFormat="1" ht="12.75">
      <c r="A5" s="11">
        <v>100111</v>
      </c>
      <c r="B5" s="14"/>
      <c r="C5" s="14"/>
      <c r="D5" s="15"/>
      <c r="E5" s="14" t="s">
        <v>397</v>
      </c>
      <c r="F5" s="74"/>
      <c r="G5" s="88"/>
      <c r="H5" s="74"/>
    </row>
    <row r="6" spans="1:8" s="21" customFormat="1" ht="13.5">
      <c r="A6" s="18"/>
      <c r="B6" s="18"/>
      <c r="C6" s="18">
        <v>610000</v>
      </c>
      <c r="D6" s="19">
        <v>1</v>
      </c>
      <c r="E6" s="18" t="s">
        <v>185</v>
      </c>
      <c r="F6" s="75">
        <f>SUM(F7)</f>
        <v>55000</v>
      </c>
      <c r="G6" s="89">
        <f t="shared" ref="G6" si="0">SUM(G7)</f>
        <v>37015.269999999997</v>
      </c>
      <c r="H6" s="89">
        <f t="shared" ref="H6:H11" si="1">SUM(G6/(F6/100))</f>
        <v>67.300490909090897</v>
      </c>
    </row>
    <row r="7" spans="1:8" s="25" customFormat="1" ht="13.5">
      <c r="A7" s="22"/>
      <c r="B7" s="22"/>
      <c r="C7" s="22">
        <v>613000</v>
      </c>
      <c r="D7" s="23" t="s">
        <v>10</v>
      </c>
      <c r="E7" s="22" t="s">
        <v>186</v>
      </c>
      <c r="F7" s="76">
        <f>SUM(F8:F9)</f>
        <v>55000</v>
      </c>
      <c r="G7" s="90">
        <f t="shared" ref="G7" si="2">SUM(G8:G9)</f>
        <v>37015.269999999997</v>
      </c>
      <c r="H7" s="89">
        <f t="shared" si="1"/>
        <v>67.300490909090897</v>
      </c>
    </row>
    <row r="8" spans="1:8" s="29" customFormat="1" ht="13.5">
      <c r="A8" s="26"/>
      <c r="B8" s="44" t="s">
        <v>187</v>
      </c>
      <c r="C8" s="26">
        <v>613100</v>
      </c>
      <c r="D8" s="27" t="s">
        <v>12</v>
      </c>
      <c r="E8" s="26" t="s">
        <v>188</v>
      </c>
      <c r="F8" s="78">
        <v>5000</v>
      </c>
      <c r="G8" s="92">
        <v>985</v>
      </c>
      <c r="H8" s="89">
        <f t="shared" si="1"/>
        <v>19.7</v>
      </c>
    </row>
    <row r="9" spans="1:8" s="29" customFormat="1" ht="13.5">
      <c r="A9" s="26"/>
      <c r="B9" s="44" t="s">
        <v>187</v>
      </c>
      <c r="C9" s="26">
        <v>613900</v>
      </c>
      <c r="D9" s="27" t="s">
        <v>20</v>
      </c>
      <c r="E9" s="26" t="s">
        <v>189</v>
      </c>
      <c r="F9" s="78">
        <v>50000</v>
      </c>
      <c r="G9" s="92">
        <v>36030.269999999997</v>
      </c>
      <c r="H9" s="89">
        <f t="shared" si="1"/>
        <v>72.060539999999989</v>
      </c>
    </row>
    <row r="10" spans="1:8" s="25" customFormat="1" ht="13.5">
      <c r="A10" s="22"/>
      <c r="B10" s="45" t="s">
        <v>187</v>
      </c>
      <c r="C10" s="22"/>
      <c r="D10" s="23">
        <v>2</v>
      </c>
      <c r="E10" s="56" t="s">
        <v>190</v>
      </c>
      <c r="F10" s="76">
        <v>40000</v>
      </c>
      <c r="G10" s="90">
        <v>20600</v>
      </c>
      <c r="H10" s="89">
        <f t="shared" si="1"/>
        <v>51.5</v>
      </c>
    </row>
    <row r="11" spans="1:8" s="29" customFormat="1" ht="13.5">
      <c r="A11" s="26"/>
      <c r="B11" s="26"/>
      <c r="C11" s="26"/>
      <c r="D11" s="27"/>
      <c r="E11" s="56" t="s">
        <v>191</v>
      </c>
      <c r="F11" s="76">
        <f>SUM(F6+F10)</f>
        <v>95000</v>
      </c>
      <c r="G11" s="90">
        <f t="shared" ref="G11" si="3">SUM(G6+G10)</f>
        <v>57615.27</v>
      </c>
      <c r="H11" s="89">
        <f t="shared" si="1"/>
        <v>60.647652631578943</v>
      </c>
    </row>
    <row r="12" spans="1:8" s="29" customFormat="1" ht="12.75">
      <c r="A12" s="11">
        <v>100121</v>
      </c>
      <c r="B12" s="14"/>
      <c r="C12" s="14"/>
      <c r="D12" s="15"/>
      <c r="E12" s="57" t="s">
        <v>347</v>
      </c>
      <c r="F12" s="74"/>
      <c r="G12" s="88"/>
      <c r="H12" s="74"/>
    </row>
    <row r="13" spans="1:8" s="21" customFormat="1" ht="13.5">
      <c r="A13" s="18"/>
      <c r="B13" s="46"/>
      <c r="C13" s="18">
        <v>610000</v>
      </c>
      <c r="D13" s="19">
        <v>1</v>
      </c>
      <c r="E13" s="18" t="s">
        <v>185</v>
      </c>
      <c r="F13" s="75">
        <f>SUM(F14+F21)</f>
        <v>3026100</v>
      </c>
      <c r="G13" s="89">
        <f t="shared" ref="G13" si="4">SUM(G14+G21)</f>
        <v>1833361.3100000003</v>
      </c>
      <c r="H13" s="89">
        <f t="shared" ref="H13:H53" si="5">SUM(G13/(F13/100))</f>
        <v>60.584954561977469</v>
      </c>
    </row>
    <row r="14" spans="1:8" s="25" customFormat="1" ht="13.5">
      <c r="A14" s="22"/>
      <c r="B14" s="47"/>
      <c r="C14" s="22">
        <v>613000</v>
      </c>
      <c r="D14" s="23" t="s">
        <v>10</v>
      </c>
      <c r="E14" s="22" t="s">
        <v>186</v>
      </c>
      <c r="F14" s="76">
        <f>SUM(F15:F20)</f>
        <v>312100</v>
      </c>
      <c r="G14" s="90">
        <f t="shared" ref="G14" si="6">SUM(G15:G20)</f>
        <v>117088.81</v>
      </c>
      <c r="H14" s="89">
        <f t="shared" si="5"/>
        <v>37.516440243511695</v>
      </c>
    </row>
    <row r="15" spans="1:8" s="29" customFormat="1" ht="13.5">
      <c r="A15" s="26"/>
      <c r="B15" s="48" t="s">
        <v>192</v>
      </c>
      <c r="C15" s="26">
        <v>613100</v>
      </c>
      <c r="D15" s="27" t="s">
        <v>12</v>
      </c>
      <c r="E15" s="26" t="s">
        <v>188</v>
      </c>
      <c r="F15" s="78">
        <v>1000</v>
      </c>
      <c r="G15" s="92">
        <v>0</v>
      </c>
      <c r="H15" s="89">
        <f t="shared" si="5"/>
        <v>0</v>
      </c>
    </row>
    <row r="16" spans="1:8" s="29" customFormat="1" ht="13.5">
      <c r="A16" s="26"/>
      <c r="B16" s="48" t="s">
        <v>233</v>
      </c>
      <c r="C16" s="26">
        <v>613500</v>
      </c>
      <c r="D16" s="27" t="s">
        <v>20</v>
      </c>
      <c r="E16" s="26" t="s">
        <v>234</v>
      </c>
      <c r="F16" s="78">
        <v>150000</v>
      </c>
      <c r="G16" s="92">
        <v>69694.539999999994</v>
      </c>
      <c r="H16" s="89">
        <f t="shared" si="5"/>
        <v>46.463026666666664</v>
      </c>
    </row>
    <row r="17" spans="1:8" s="29" customFormat="1" ht="13.5">
      <c r="A17" s="26"/>
      <c r="B17" s="48" t="s">
        <v>192</v>
      </c>
      <c r="C17" s="26">
        <v>613800</v>
      </c>
      <c r="D17" s="27" t="s">
        <v>23</v>
      </c>
      <c r="E17" s="26" t="s">
        <v>193</v>
      </c>
      <c r="F17" s="78">
        <v>11100</v>
      </c>
      <c r="G17" s="92">
        <v>12433.43</v>
      </c>
      <c r="H17" s="89">
        <f t="shared" si="5"/>
        <v>112.01288288288289</v>
      </c>
    </row>
    <row r="18" spans="1:8" s="29" customFormat="1" ht="13.5">
      <c r="A18" s="26"/>
      <c r="B18" s="48" t="s">
        <v>192</v>
      </c>
      <c r="C18" s="26">
        <v>613900</v>
      </c>
      <c r="D18" s="27" t="s">
        <v>195</v>
      </c>
      <c r="E18" s="26" t="s">
        <v>189</v>
      </c>
      <c r="F18" s="78">
        <v>50000</v>
      </c>
      <c r="G18" s="92">
        <v>32060.84</v>
      </c>
      <c r="H18" s="89">
        <f t="shared" si="5"/>
        <v>64.121679999999998</v>
      </c>
    </row>
    <row r="19" spans="1:8" s="29" customFormat="1" ht="13.5">
      <c r="A19" s="26"/>
      <c r="B19" s="48" t="s">
        <v>200</v>
      </c>
      <c r="C19" s="26">
        <v>613900</v>
      </c>
      <c r="D19" s="27" t="s">
        <v>196</v>
      </c>
      <c r="E19" s="26" t="s">
        <v>201</v>
      </c>
      <c r="F19" s="78">
        <v>80000</v>
      </c>
      <c r="G19" s="92">
        <v>0</v>
      </c>
      <c r="H19" s="89">
        <f t="shared" si="5"/>
        <v>0</v>
      </c>
    </row>
    <row r="20" spans="1:8" s="29" customFormat="1" ht="13.5">
      <c r="A20" s="26"/>
      <c r="B20" s="48" t="s">
        <v>192</v>
      </c>
      <c r="C20" s="26">
        <v>613900</v>
      </c>
      <c r="D20" s="27" t="s">
        <v>198</v>
      </c>
      <c r="E20" s="26" t="s">
        <v>389</v>
      </c>
      <c r="F20" s="78">
        <v>20000</v>
      </c>
      <c r="G20" s="92">
        <v>2900</v>
      </c>
      <c r="H20" s="89">
        <f t="shared" si="5"/>
        <v>14.5</v>
      </c>
    </row>
    <row r="21" spans="1:8" s="25" customFormat="1" ht="13.5" customHeight="1">
      <c r="A21" s="22"/>
      <c r="B21" s="47"/>
      <c r="C21" s="22">
        <v>614000</v>
      </c>
      <c r="D21" s="23" t="s">
        <v>29</v>
      </c>
      <c r="E21" s="22" t="s">
        <v>202</v>
      </c>
      <c r="F21" s="76">
        <f>SUM(F22:F52)</f>
        <v>2714000</v>
      </c>
      <c r="G21" s="90">
        <f t="shared" ref="G21" si="7">SUM(G22:G52)</f>
        <v>1716272.5000000002</v>
      </c>
      <c r="H21" s="89">
        <f t="shared" si="5"/>
        <v>63.237748710390576</v>
      </c>
    </row>
    <row r="22" spans="1:8" s="29" customFormat="1" ht="13.5">
      <c r="A22" s="26"/>
      <c r="B22" s="48" t="s">
        <v>192</v>
      </c>
      <c r="C22" s="26">
        <v>614200</v>
      </c>
      <c r="D22" s="27" t="s">
        <v>31</v>
      </c>
      <c r="E22" s="26" t="s">
        <v>368</v>
      </c>
      <c r="F22" s="78">
        <v>120000</v>
      </c>
      <c r="G22" s="92">
        <v>95906.67</v>
      </c>
      <c r="H22" s="89">
        <f t="shared" si="5"/>
        <v>79.922224999999997</v>
      </c>
    </row>
    <row r="23" spans="1:8" s="29" customFormat="1" ht="13.5">
      <c r="A23" s="26"/>
      <c r="B23" s="48" t="s">
        <v>236</v>
      </c>
      <c r="C23" s="26">
        <v>614200</v>
      </c>
      <c r="D23" s="27" t="s">
        <v>204</v>
      </c>
      <c r="E23" s="26" t="s">
        <v>352</v>
      </c>
      <c r="F23" s="78">
        <v>120000</v>
      </c>
      <c r="G23" s="92">
        <v>78600</v>
      </c>
      <c r="H23" s="89">
        <f t="shared" si="5"/>
        <v>65.5</v>
      </c>
    </row>
    <row r="24" spans="1:8" s="29" customFormat="1" ht="13.5">
      <c r="A24" s="26"/>
      <c r="B24" s="48" t="s">
        <v>236</v>
      </c>
      <c r="C24" s="26">
        <v>614200</v>
      </c>
      <c r="D24" s="27" t="s">
        <v>207</v>
      </c>
      <c r="E24" s="26" t="s">
        <v>237</v>
      </c>
      <c r="F24" s="78">
        <v>40000</v>
      </c>
      <c r="G24" s="92">
        <v>39600</v>
      </c>
      <c r="H24" s="89">
        <f t="shared" si="5"/>
        <v>99</v>
      </c>
    </row>
    <row r="25" spans="1:8" s="29" customFormat="1" ht="13.5">
      <c r="A25" s="26"/>
      <c r="B25" s="48" t="s">
        <v>238</v>
      </c>
      <c r="C25" s="26">
        <v>614200</v>
      </c>
      <c r="D25" s="63" t="s">
        <v>209</v>
      </c>
      <c r="E25" s="26" t="s">
        <v>345</v>
      </c>
      <c r="F25" s="78">
        <v>20000</v>
      </c>
      <c r="G25" s="92">
        <v>15300</v>
      </c>
      <c r="H25" s="89">
        <f t="shared" si="5"/>
        <v>76.5</v>
      </c>
    </row>
    <row r="26" spans="1:8" s="29" customFormat="1" ht="13.5">
      <c r="A26" s="26"/>
      <c r="B26" s="48" t="s">
        <v>238</v>
      </c>
      <c r="C26" s="26">
        <v>614200</v>
      </c>
      <c r="D26" s="27" t="s">
        <v>212</v>
      </c>
      <c r="E26" s="26" t="s">
        <v>239</v>
      </c>
      <c r="F26" s="78">
        <v>50000</v>
      </c>
      <c r="G26" s="92">
        <v>26875</v>
      </c>
      <c r="H26" s="89">
        <f t="shared" si="5"/>
        <v>53.75</v>
      </c>
    </row>
    <row r="27" spans="1:8" s="29" customFormat="1" ht="13.5">
      <c r="A27" s="26"/>
      <c r="B27" s="48">
        <v>1091</v>
      </c>
      <c r="C27" s="26">
        <v>614200</v>
      </c>
      <c r="D27" s="27" t="s">
        <v>215</v>
      </c>
      <c r="E27" s="26" t="s">
        <v>344</v>
      </c>
      <c r="F27" s="78">
        <v>20000</v>
      </c>
      <c r="G27" s="92">
        <v>11969.1</v>
      </c>
      <c r="H27" s="89">
        <f t="shared" si="5"/>
        <v>59.845500000000001</v>
      </c>
    </row>
    <row r="28" spans="1:8" s="29" customFormat="1" ht="13.5">
      <c r="A28" s="26"/>
      <c r="B28" s="48">
        <v>1091</v>
      </c>
      <c r="C28" s="26">
        <v>614200</v>
      </c>
      <c r="D28" s="27" t="s">
        <v>217</v>
      </c>
      <c r="E28" s="26" t="s">
        <v>403</v>
      </c>
      <c r="F28" s="78">
        <v>28000</v>
      </c>
      <c r="G28" s="92">
        <v>11000</v>
      </c>
      <c r="H28" s="89">
        <f t="shared" si="5"/>
        <v>39.285714285714285</v>
      </c>
    </row>
    <row r="29" spans="1:8" s="29" customFormat="1" ht="13.5">
      <c r="A29" s="26"/>
      <c r="B29" s="48" t="s">
        <v>194</v>
      </c>
      <c r="C29" s="26">
        <v>614200</v>
      </c>
      <c r="D29" s="27" t="s">
        <v>243</v>
      </c>
      <c r="E29" s="26" t="s">
        <v>421</v>
      </c>
      <c r="F29" s="78">
        <v>200000</v>
      </c>
      <c r="G29" s="92">
        <v>191760</v>
      </c>
      <c r="H29" s="89">
        <f t="shared" si="5"/>
        <v>95.88</v>
      </c>
    </row>
    <row r="30" spans="1:8" s="29" customFormat="1" ht="13.5">
      <c r="A30" s="26"/>
      <c r="B30" s="48" t="s">
        <v>200</v>
      </c>
      <c r="C30" s="26">
        <v>614300</v>
      </c>
      <c r="D30" s="27" t="s">
        <v>244</v>
      </c>
      <c r="E30" s="26" t="s">
        <v>242</v>
      </c>
      <c r="F30" s="78">
        <v>50000</v>
      </c>
      <c r="G30" s="92">
        <v>0</v>
      </c>
      <c r="H30" s="89">
        <f t="shared" si="5"/>
        <v>0</v>
      </c>
    </row>
    <row r="31" spans="1:8" s="29" customFormat="1" ht="13.5">
      <c r="A31" s="26"/>
      <c r="B31" s="48" t="s">
        <v>200</v>
      </c>
      <c r="C31" s="26">
        <v>614300</v>
      </c>
      <c r="D31" s="27" t="s">
        <v>245</v>
      </c>
      <c r="E31" s="26" t="s">
        <v>246</v>
      </c>
      <c r="F31" s="78">
        <v>50000</v>
      </c>
      <c r="G31" s="92">
        <v>15105</v>
      </c>
      <c r="H31" s="89">
        <f t="shared" si="5"/>
        <v>30.21</v>
      </c>
    </row>
    <row r="32" spans="1:8" s="29" customFormat="1" ht="13.5">
      <c r="A32" s="26"/>
      <c r="B32" s="49" t="s">
        <v>241</v>
      </c>
      <c r="C32" s="26">
        <v>614300</v>
      </c>
      <c r="D32" s="27" t="s">
        <v>247</v>
      </c>
      <c r="E32" s="26" t="s">
        <v>328</v>
      </c>
      <c r="F32" s="78">
        <v>200000</v>
      </c>
      <c r="G32" s="92">
        <v>117000</v>
      </c>
      <c r="H32" s="89">
        <f t="shared" si="5"/>
        <v>58.5</v>
      </c>
    </row>
    <row r="33" spans="1:8" s="29" customFormat="1" ht="13.5">
      <c r="A33" s="26"/>
      <c r="B33" s="49" t="s">
        <v>241</v>
      </c>
      <c r="C33" s="26">
        <v>614300</v>
      </c>
      <c r="D33" s="27" t="s">
        <v>248</v>
      </c>
      <c r="E33" s="26" t="s">
        <v>249</v>
      </c>
      <c r="F33" s="78">
        <v>50000</v>
      </c>
      <c r="G33" s="92">
        <v>13300</v>
      </c>
      <c r="H33" s="89">
        <f t="shared" si="5"/>
        <v>26.6</v>
      </c>
    </row>
    <row r="34" spans="1:8" s="29" customFormat="1" ht="13.5">
      <c r="A34" s="26"/>
      <c r="B34" s="48" t="s">
        <v>238</v>
      </c>
      <c r="C34" s="26">
        <v>614300</v>
      </c>
      <c r="D34" s="27" t="s">
        <v>250</v>
      </c>
      <c r="E34" s="26" t="s">
        <v>251</v>
      </c>
      <c r="F34" s="78">
        <v>20000</v>
      </c>
      <c r="G34" s="92">
        <v>3050</v>
      </c>
      <c r="H34" s="89">
        <f t="shared" si="5"/>
        <v>15.25</v>
      </c>
    </row>
    <row r="35" spans="1:8" s="29" customFormat="1" ht="13.5">
      <c r="A35" s="26"/>
      <c r="B35" s="48">
        <v>1091</v>
      </c>
      <c r="C35" s="26">
        <v>614300</v>
      </c>
      <c r="D35" s="27" t="s">
        <v>252</v>
      </c>
      <c r="E35" s="26" t="s">
        <v>253</v>
      </c>
      <c r="F35" s="78">
        <v>40000</v>
      </c>
      <c r="G35" s="92">
        <v>0</v>
      </c>
      <c r="H35" s="89">
        <f t="shared" si="5"/>
        <v>0</v>
      </c>
    </row>
    <row r="36" spans="1:8" s="29" customFormat="1" ht="13.5">
      <c r="A36" s="26"/>
      <c r="B36" s="48">
        <v>1091</v>
      </c>
      <c r="C36" s="26">
        <v>614300</v>
      </c>
      <c r="D36" s="27" t="s">
        <v>254</v>
      </c>
      <c r="E36" s="26" t="s">
        <v>414</v>
      </c>
      <c r="F36" s="78">
        <v>5000</v>
      </c>
      <c r="G36" s="92">
        <v>5000</v>
      </c>
      <c r="H36" s="89">
        <f t="shared" si="5"/>
        <v>100</v>
      </c>
    </row>
    <row r="37" spans="1:8" s="29" customFormat="1" ht="13.5">
      <c r="A37" s="26"/>
      <c r="B37" s="48" t="s">
        <v>200</v>
      </c>
      <c r="C37" s="26">
        <v>614300</v>
      </c>
      <c r="D37" s="27" t="s">
        <v>256</v>
      </c>
      <c r="E37" s="26" t="s">
        <v>329</v>
      </c>
      <c r="F37" s="78">
        <v>5000</v>
      </c>
      <c r="G37" s="92">
        <v>0</v>
      </c>
      <c r="H37" s="89">
        <f t="shared" si="5"/>
        <v>0</v>
      </c>
    </row>
    <row r="38" spans="1:8" s="29" customFormat="1" ht="13.5">
      <c r="A38" s="26"/>
      <c r="B38" s="48" t="s">
        <v>238</v>
      </c>
      <c r="C38" s="26">
        <v>614300</v>
      </c>
      <c r="D38" s="27" t="s">
        <v>257</v>
      </c>
      <c r="E38" s="26" t="s">
        <v>402</v>
      </c>
      <c r="F38" s="78">
        <v>100000</v>
      </c>
      <c r="G38" s="92">
        <v>0</v>
      </c>
      <c r="H38" s="89">
        <f t="shared" si="5"/>
        <v>0</v>
      </c>
    </row>
    <row r="39" spans="1:8" s="29" customFormat="1" ht="13.5">
      <c r="A39" s="26"/>
      <c r="B39" s="48" t="s">
        <v>200</v>
      </c>
      <c r="C39" s="26">
        <v>614300</v>
      </c>
      <c r="D39" s="27" t="s">
        <v>258</v>
      </c>
      <c r="E39" s="26" t="s">
        <v>371</v>
      </c>
      <c r="F39" s="78">
        <v>530000</v>
      </c>
      <c r="G39" s="92">
        <v>49371.14</v>
      </c>
      <c r="H39" s="89">
        <f t="shared" si="5"/>
        <v>9.3153094339622644</v>
      </c>
    </row>
    <row r="40" spans="1:8" s="29" customFormat="1" ht="13.5">
      <c r="A40" s="26"/>
      <c r="B40" s="48" t="s">
        <v>272</v>
      </c>
      <c r="C40" s="26">
        <v>614300</v>
      </c>
      <c r="D40" s="27" t="s">
        <v>260</v>
      </c>
      <c r="E40" s="26" t="s">
        <v>273</v>
      </c>
      <c r="F40" s="78">
        <v>20000</v>
      </c>
      <c r="G40" s="92">
        <v>11000</v>
      </c>
      <c r="H40" s="89">
        <f t="shared" si="5"/>
        <v>55</v>
      </c>
    </row>
    <row r="41" spans="1:8" s="29" customFormat="1" ht="13.5">
      <c r="A41" s="26"/>
      <c r="B41" s="48" t="s">
        <v>203</v>
      </c>
      <c r="C41" s="26">
        <v>614400</v>
      </c>
      <c r="D41" s="27" t="s">
        <v>262</v>
      </c>
      <c r="E41" s="26" t="s">
        <v>205</v>
      </c>
      <c r="F41" s="78">
        <v>10000</v>
      </c>
      <c r="G41" s="92">
        <v>0</v>
      </c>
      <c r="H41" s="89">
        <f t="shared" si="5"/>
        <v>0</v>
      </c>
    </row>
    <row r="42" spans="1:8" s="29" customFormat="1" ht="13.5">
      <c r="A42" s="26"/>
      <c r="B42" s="48" t="s">
        <v>259</v>
      </c>
      <c r="C42" s="26">
        <v>614400</v>
      </c>
      <c r="D42" s="27" t="s">
        <v>263</v>
      </c>
      <c r="E42" s="26" t="s">
        <v>372</v>
      </c>
      <c r="F42" s="78">
        <v>240000</v>
      </c>
      <c r="G42" s="92">
        <v>192000</v>
      </c>
      <c r="H42" s="89">
        <f t="shared" si="5"/>
        <v>80</v>
      </c>
    </row>
    <row r="43" spans="1:8" s="29" customFormat="1" ht="13.5">
      <c r="A43" s="26"/>
      <c r="B43" s="48" t="s">
        <v>261</v>
      </c>
      <c r="C43" s="26">
        <v>614400</v>
      </c>
      <c r="D43" s="27" t="s">
        <v>264</v>
      </c>
      <c r="E43" s="26" t="s">
        <v>415</v>
      </c>
      <c r="F43" s="78">
        <v>410000</v>
      </c>
      <c r="G43" s="92">
        <v>384000</v>
      </c>
      <c r="H43" s="89">
        <f t="shared" si="5"/>
        <v>93.658536585365852</v>
      </c>
    </row>
    <row r="44" spans="1:8" s="29" customFormat="1" ht="13.5">
      <c r="A44" s="26"/>
      <c r="B44" s="48" t="s">
        <v>261</v>
      </c>
      <c r="C44" s="26">
        <v>614400</v>
      </c>
      <c r="D44" s="27" t="s">
        <v>265</v>
      </c>
      <c r="E44" s="26" t="s">
        <v>373</v>
      </c>
      <c r="F44" s="78">
        <v>25000</v>
      </c>
      <c r="G44" s="92">
        <v>10000</v>
      </c>
      <c r="H44" s="89">
        <f t="shared" si="5"/>
        <v>40</v>
      </c>
    </row>
    <row r="45" spans="1:8" s="29" customFormat="1" ht="13.5">
      <c r="A45" s="26"/>
      <c r="B45" s="48" t="s">
        <v>261</v>
      </c>
      <c r="C45" s="26">
        <v>614400</v>
      </c>
      <c r="D45" s="27" t="s">
        <v>266</v>
      </c>
      <c r="E45" s="26" t="s">
        <v>374</v>
      </c>
      <c r="F45" s="78">
        <v>26000</v>
      </c>
      <c r="G45" s="92">
        <v>10000</v>
      </c>
      <c r="H45" s="89">
        <f t="shared" si="5"/>
        <v>38.46153846153846</v>
      </c>
    </row>
    <row r="46" spans="1:8" s="29" customFormat="1" ht="13.5">
      <c r="A46" s="26"/>
      <c r="B46" s="48" t="s">
        <v>203</v>
      </c>
      <c r="C46" s="26">
        <v>614400</v>
      </c>
      <c r="D46" s="27" t="s">
        <v>267</v>
      </c>
      <c r="E46" s="26" t="s">
        <v>422</v>
      </c>
      <c r="F46" s="78">
        <v>10000</v>
      </c>
      <c r="G46" s="92">
        <v>5000</v>
      </c>
      <c r="H46" s="89">
        <f t="shared" si="5"/>
        <v>50</v>
      </c>
    </row>
    <row r="47" spans="1:8" s="29" customFormat="1" ht="13.5">
      <c r="A47" s="26"/>
      <c r="B47" s="48" t="s">
        <v>261</v>
      </c>
      <c r="C47" s="26">
        <v>614400</v>
      </c>
      <c r="D47" s="27" t="s">
        <v>268</v>
      </c>
      <c r="E47" s="26" t="s">
        <v>330</v>
      </c>
      <c r="F47" s="78">
        <v>10000</v>
      </c>
      <c r="G47" s="92">
        <v>0</v>
      </c>
      <c r="H47" s="89">
        <f t="shared" si="5"/>
        <v>0</v>
      </c>
    </row>
    <row r="48" spans="1:8" s="29" customFormat="1" ht="13.5">
      <c r="A48" s="26"/>
      <c r="B48" s="48" t="s">
        <v>206</v>
      </c>
      <c r="C48" s="26">
        <v>614500</v>
      </c>
      <c r="D48" s="27" t="s">
        <v>269</v>
      </c>
      <c r="E48" s="26" t="s">
        <v>208</v>
      </c>
      <c r="F48" s="78">
        <v>120000</v>
      </c>
      <c r="G48" s="92">
        <v>309308.59000000003</v>
      </c>
      <c r="H48" s="89">
        <f t="shared" si="5"/>
        <v>257.75715833333334</v>
      </c>
    </row>
    <row r="49" spans="1:8" s="29" customFormat="1" ht="13.5">
      <c r="A49" s="26"/>
      <c r="B49" s="48" t="s">
        <v>192</v>
      </c>
      <c r="C49" s="26">
        <v>614500</v>
      </c>
      <c r="D49" s="27" t="s">
        <v>271</v>
      </c>
      <c r="E49" s="26" t="s">
        <v>210</v>
      </c>
      <c r="F49" s="78">
        <v>60000</v>
      </c>
      <c r="G49" s="92">
        <v>50705.04</v>
      </c>
      <c r="H49" s="89">
        <f t="shared" si="5"/>
        <v>84.508399999999995</v>
      </c>
    </row>
    <row r="50" spans="1:8" s="29" customFormat="1" ht="13.5">
      <c r="A50" s="26"/>
      <c r="B50" s="48" t="s">
        <v>211</v>
      </c>
      <c r="C50" s="26">
        <v>614800</v>
      </c>
      <c r="D50" s="27" t="s">
        <v>346</v>
      </c>
      <c r="E50" s="26" t="s">
        <v>213</v>
      </c>
      <c r="F50" s="78">
        <v>50000</v>
      </c>
      <c r="G50" s="92">
        <v>13073.61</v>
      </c>
      <c r="H50" s="89">
        <f t="shared" si="5"/>
        <v>26.147220000000001</v>
      </c>
    </row>
    <row r="51" spans="1:8" s="29" customFormat="1" ht="13.5">
      <c r="A51" s="26"/>
      <c r="B51" s="48" t="s">
        <v>214</v>
      </c>
      <c r="C51" s="26">
        <v>614800</v>
      </c>
      <c r="D51" s="27" t="s">
        <v>413</v>
      </c>
      <c r="E51" s="26" t="s">
        <v>216</v>
      </c>
      <c r="F51" s="78">
        <v>50000</v>
      </c>
      <c r="G51" s="92">
        <v>50695.9</v>
      </c>
      <c r="H51" s="89">
        <f t="shared" si="5"/>
        <v>101.3918</v>
      </c>
    </row>
    <row r="52" spans="1:8" s="29" customFormat="1" ht="13.5">
      <c r="A52" s="26"/>
      <c r="B52" s="48" t="s">
        <v>214</v>
      </c>
      <c r="C52" s="26">
        <v>614800</v>
      </c>
      <c r="D52" s="27" t="s">
        <v>420</v>
      </c>
      <c r="E52" s="26" t="s">
        <v>218</v>
      </c>
      <c r="F52" s="78">
        <v>35000</v>
      </c>
      <c r="G52" s="92">
        <v>6652.45</v>
      </c>
      <c r="H52" s="89">
        <f t="shared" si="5"/>
        <v>19.006999999999998</v>
      </c>
    </row>
    <row r="53" spans="1:8" s="29" customFormat="1" ht="13.5">
      <c r="A53" s="26"/>
      <c r="B53" s="48"/>
      <c r="C53" s="26"/>
      <c r="D53" s="27"/>
      <c r="E53" s="56" t="s">
        <v>221</v>
      </c>
      <c r="F53" s="76">
        <f>SUM(F13)</f>
        <v>3026100</v>
      </c>
      <c r="G53" s="90">
        <f t="shared" ref="G53" si="8">SUM(G13)</f>
        <v>1833361.3100000003</v>
      </c>
      <c r="H53" s="89">
        <f t="shared" si="5"/>
        <v>60.584954561977469</v>
      </c>
    </row>
    <row r="54" spans="1:8" s="29" customFormat="1" ht="24">
      <c r="A54" s="11">
        <v>100131</v>
      </c>
      <c r="B54" s="14"/>
      <c r="C54" s="14"/>
      <c r="D54" s="15"/>
      <c r="E54" s="58" t="s">
        <v>406</v>
      </c>
      <c r="F54" s="74"/>
      <c r="G54" s="88"/>
      <c r="H54" s="74"/>
    </row>
    <row r="55" spans="1:8" s="21" customFormat="1" ht="13.5">
      <c r="A55" s="18"/>
      <c r="B55" s="46"/>
      <c r="C55" s="18">
        <v>610000</v>
      </c>
      <c r="D55" s="19">
        <v>1</v>
      </c>
      <c r="E55" s="18" t="s">
        <v>185</v>
      </c>
      <c r="F55" s="75">
        <f>SUM(F56+F69+F72)</f>
        <v>3731000</v>
      </c>
      <c r="G55" s="89">
        <f>SUM(G56+G69+G72)</f>
        <v>2756235.3200000003</v>
      </c>
      <c r="H55" s="75">
        <f>SUM(H56+H69+H72)</f>
        <v>983.54052227658326</v>
      </c>
    </row>
    <row r="56" spans="1:8" s="25" customFormat="1" ht="12.75">
      <c r="A56" s="22"/>
      <c r="B56" s="47"/>
      <c r="C56" s="22">
        <v>613000</v>
      </c>
      <c r="D56" s="23" t="s">
        <v>10</v>
      </c>
      <c r="E56" s="22" t="s">
        <v>186</v>
      </c>
      <c r="F56" s="76">
        <f>SUM(F57:F68)</f>
        <v>3321000</v>
      </c>
      <c r="G56" s="90">
        <f t="shared" ref="G56:H56" si="9">SUM(G57:G68)</f>
        <v>2527278.0300000003</v>
      </c>
      <c r="H56" s="76">
        <f t="shared" si="9"/>
        <v>871.06864703848805</v>
      </c>
    </row>
    <row r="57" spans="1:8" s="29" customFormat="1" ht="13.5">
      <c r="A57" s="26"/>
      <c r="B57" s="48" t="s">
        <v>192</v>
      </c>
      <c r="C57" s="26">
        <v>613100</v>
      </c>
      <c r="D57" s="27" t="s">
        <v>12</v>
      </c>
      <c r="E57" s="26" t="s">
        <v>188</v>
      </c>
      <c r="F57" s="78">
        <v>1000</v>
      </c>
      <c r="G57" s="92">
        <v>75</v>
      </c>
      <c r="H57" s="89">
        <f t="shared" ref="H57:H82" si="10">SUM(G57/(F57/100))</f>
        <v>7.5</v>
      </c>
    </row>
    <row r="58" spans="1:8" s="29" customFormat="1" ht="13.5">
      <c r="A58" s="26"/>
      <c r="B58" s="48" t="s">
        <v>222</v>
      </c>
      <c r="C58" s="26">
        <v>613200</v>
      </c>
      <c r="D58" s="27" t="s">
        <v>20</v>
      </c>
      <c r="E58" s="26" t="s">
        <v>223</v>
      </c>
      <c r="F58" s="78">
        <v>250000</v>
      </c>
      <c r="G58" s="92">
        <v>208310.26</v>
      </c>
      <c r="H58" s="89">
        <f t="shared" si="10"/>
        <v>83.324104000000005</v>
      </c>
    </row>
    <row r="59" spans="1:8" s="29" customFormat="1" ht="13.5">
      <c r="A59" s="26"/>
      <c r="B59" s="48" t="s">
        <v>224</v>
      </c>
      <c r="C59" s="26">
        <v>613300</v>
      </c>
      <c r="D59" s="27" t="s">
        <v>23</v>
      </c>
      <c r="E59" s="26" t="s">
        <v>416</v>
      </c>
      <c r="F59" s="78">
        <v>866000</v>
      </c>
      <c r="G59" s="92">
        <v>879863.53</v>
      </c>
      <c r="H59" s="89">
        <f t="shared" si="10"/>
        <v>101.60086951501155</v>
      </c>
    </row>
    <row r="60" spans="1:8" s="29" customFormat="1" ht="13.5">
      <c r="A60" s="26"/>
      <c r="B60" s="48" t="s">
        <v>224</v>
      </c>
      <c r="C60" s="26">
        <v>613300</v>
      </c>
      <c r="D60" s="27" t="s">
        <v>195</v>
      </c>
      <c r="E60" s="26" t="s">
        <v>382</v>
      </c>
      <c r="F60" s="78">
        <v>1000000</v>
      </c>
      <c r="G60" s="92">
        <v>965917.77</v>
      </c>
      <c r="H60" s="89">
        <f t="shared" si="10"/>
        <v>96.591777000000008</v>
      </c>
    </row>
    <row r="61" spans="1:8" s="29" customFormat="1" ht="13.5">
      <c r="A61" s="26"/>
      <c r="B61" s="48" t="s">
        <v>225</v>
      </c>
      <c r="C61" s="26">
        <v>613300</v>
      </c>
      <c r="D61" s="27" t="s">
        <v>196</v>
      </c>
      <c r="E61" s="26" t="s">
        <v>384</v>
      </c>
      <c r="F61" s="78">
        <v>364000</v>
      </c>
      <c r="G61" s="92">
        <v>87687.679999999993</v>
      </c>
      <c r="H61" s="89">
        <f t="shared" si="10"/>
        <v>24.090021978021976</v>
      </c>
    </row>
    <row r="62" spans="1:8" s="29" customFormat="1" ht="13.5">
      <c r="A62" s="26"/>
      <c r="B62" s="48" t="s">
        <v>225</v>
      </c>
      <c r="C62" s="26">
        <v>613300</v>
      </c>
      <c r="D62" s="27" t="s">
        <v>198</v>
      </c>
      <c r="E62" s="26" t="s">
        <v>386</v>
      </c>
      <c r="F62" s="78">
        <v>100000</v>
      </c>
      <c r="G62" s="92">
        <v>66047.98</v>
      </c>
      <c r="H62" s="89">
        <f t="shared" si="10"/>
        <v>66.047979999999995</v>
      </c>
    </row>
    <row r="63" spans="1:8" s="29" customFormat="1" ht="13.5">
      <c r="A63" s="26"/>
      <c r="B63" s="48" t="s">
        <v>194</v>
      </c>
      <c r="C63" s="26">
        <v>613700</v>
      </c>
      <c r="D63" s="27" t="s">
        <v>199</v>
      </c>
      <c r="E63" s="26" t="s">
        <v>383</v>
      </c>
      <c r="F63" s="78">
        <v>550000</v>
      </c>
      <c r="G63" s="92">
        <v>148225.19</v>
      </c>
      <c r="H63" s="89">
        <f t="shared" si="10"/>
        <v>26.950034545454546</v>
      </c>
    </row>
    <row r="64" spans="1:8" s="29" customFormat="1" ht="13.5">
      <c r="A64" s="26"/>
      <c r="B64" s="48" t="s">
        <v>192</v>
      </c>
      <c r="C64" s="26">
        <v>613900</v>
      </c>
      <c r="D64" s="27" t="s">
        <v>380</v>
      </c>
      <c r="E64" s="26" t="s">
        <v>189</v>
      </c>
      <c r="F64" s="78">
        <v>40000</v>
      </c>
      <c r="G64" s="92">
        <v>38637.24</v>
      </c>
      <c r="H64" s="89">
        <f t="shared" si="10"/>
        <v>96.593099999999993</v>
      </c>
    </row>
    <row r="65" spans="1:8" s="29" customFormat="1" ht="13.5">
      <c r="A65" s="26"/>
      <c r="B65" s="48" t="s">
        <v>192</v>
      </c>
      <c r="C65" s="26">
        <v>613900</v>
      </c>
      <c r="D65" s="27" t="s">
        <v>381</v>
      </c>
      <c r="E65" s="26" t="s">
        <v>390</v>
      </c>
      <c r="F65" s="78">
        <v>10000</v>
      </c>
      <c r="G65" s="92">
        <v>10418</v>
      </c>
      <c r="H65" s="89">
        <f t="shared" si="10"/>
        <v>104.18</v>
      </c>
    </row>
    <row r="66" spans="1:8" s="29" customFormat="1" ht="13.5">
      <c r="A66" s="26"/>
      <c r="B66" s="48" t="s">
        <v>194</v>
      </c>
      <c r="C66" s="26">
        <v>613900</v>
      </c>
      <c r="D66" s="64" t="s">
        <v>385</v>
      </c>
      <c r="E66" s="26" t="s">
        <v>227</v>
      </c>
      <c r="F66" s="78">
        <v>50000</v>
      </c>
      <c r="G66" s="92">
        <v>7791.37</v>
      </c>
      <c r="H66" s="89">
        <f t="shared" si="10"/>
        <v>15.582739999999999</v>
      </c>
    </row>
    <row r="67" spans="1:8" s="29" customFormat="1" ht="13.5">
      <c r="A67" s="26"/>
      <c r="B67" s="48" t="s">
        <v>194</v>
      </c>
      <c r="C67" s="26">
        <v>613900</v>
      </c>
      <c r="D67" s="64" t="s">
        <v>392</v>
      </c>
      <c r="E67" s="26" t="s">
        <v>391</v>
      </c>
      <c r="F67" s="78">
        <v>40000</v>
      </c>
      <c r="G67" s="92">
        <v>40000</v>
      </c>
      <c r="H67" s="89">
        <f t="shared" si="10"/>
        <v>100</v>
      </c>
    </row>
    <row r="68" spans="1:8" s="29" customFormat="1" ht="13.5">
      <c r="A68" s="26"/>
      <c r="B68" s="48" t="s">
        <v>194</v>
      </c>
      <c r="C68" s="26">
        <v>613900</v>
      </c>
      <c r="D68" s="64" t="s">
        <v>393</v>
      </c>
      <c r="E68" s="26" t="s">
        <v>197</v>
      </c>
      <c r="F68" s="78">
        <v>50000</v>
      </c>
      <c r="G68" s="92">
        <v>74304.009999999995</v>
      </c>
      <c r="H68" s="89">
        <f t="shared" si="10"/>
        <v>148.60801999999998</v>
      </c>
    </row>
    <row r="69" spans="1:8" s="25" customFormat="1" ht="13.5">
      <c r="A69" s="22"/>
      <c r="B69" s="47"/>
      <c r="C69" s="22">
        <v>614000</v>
      </c>
      <c r="D69" s="23" t="s">
        <v>29</v>
      </c>
      <c r="E69" s="22" t="s">
        <v>202</v>
      </c>
      <c r="F69" s="76">
        <f>SUM(F70:F71)</f>
        <v>200000</v>
      </c>
      <c r="G69" s="90">
        <f t="shared" ref="G69" si="11">SUM(G70:G71)</f>
        <v>144672.95999999999</v>
      </c>
      <c r="H69" s="89">
        <f t="shared" si="10"/>
        <v>72.336479999999995</v>
      </c>
    </row>
    <row r="70" spans="1:8" s="29" customFormat="1" ht="13.5">
      <c r="A70" s="26"/>
      <c r="B70" s="48" t="s">
        <v>192</v>
      </c>
      <c r="C70" s="26">
        <v>614100</v>
      </c>
      <c r="D70" s="27" t="s">
        <v>31</v>
      </c>
      <c r="E70" s="26" t="s">
        <v>376</v>
      </c>
      <c r="F70" s="78">
        <v>150000</v>
      </c>
      <c r="G70" s="92">
        <v>144672.95999999999</v>
      </c>
      <c r="H70" s="89">
        <f t="shared" si="10"/>
        <v>96.448639999999997</v>
      </c>
    </row>
    <row r="71" spans="1:8" s="29" customFormat="1" ht="13.5">
      <c r="A71" s="26"/>
      <c r="B71" s="48" t="s">
        <v>192</v>
      </c>
      <c r="C71" s="26">
        <v>614400</v>
      </c>
      <c r="D71" s="64" t="s">
        <v>204</v>
      </c>
      <c r="E71" s="26" t="s">
        <v>398</v>
      </c>
      <c r="F71" s="78">
        <v>50000</v>
      </c>
      <c r="G71" s="92">
        <v>0</v>
      </c>
      <c r="H71" s="89">
        <f t="shared" si="10"/>
        <v>0</v>
      </c>
    </row>
    <row r="72" spans="1:8" s="25" customFormat="1" ht="13.5">
      <c r="A72" s="22"/>
      <c r="B72" s="47"/>
      <c r="C72" s="22">
        <v>61600</v>
      </c>
      <c r="D72" s="23" t="s">
        <v>45</v>
      </c>
      <c r="E72" s="22" t="s">
        <v>228</v>
      </c>
      <c r="F72" s="76">
        <f>SUM(F73)</f>
        <v>210000</v>
      </c>
      <c r="G72" s="90">
        <f t="shared" ref="G72" si="12">SUM(G73)</f>
        <v>84284.33</v>
      </c>
      <c r="H72" s="89">
        <f t="shared" si="10"/>
        <v>40.135395238095242</v>
      </c>
    </row>
    <row r="73" spans="1:8" s="29" customFormat="1" ht="13.5">
      <c r="A73" s="26"/>
      <c r="B73" s="48" t="s">
        <v>229</v>
      </c>
      <c r="C73" s="26">
        <v>616100</v>
      </c>
      <c r="D73" s="27" t="s">
        <v>47</v>
      </c>
      <c r="E73" s="26" t="s">
        <v>230</v>
      </c>
      <c r="F73" s="78">
        <v>210000</v>
      </c>
      <c r="G73" s="92">
        <v>84284.33</v>
      </c>
      <c r="H73" s="89">
        <f t="shared" si="10"/>
        <v>40.135395238095242</v>
      </c>
    </row>
    <row r="74" spans="1:8" s="25" customFormat="1" ht="13.5">
      <c r="A74" s="22"/>
      <c r="B74" s="47"/>
      <c r="C74" s="22">
        <v>821000</v>
      </c>
      <c r="D74" s="23" t="s">
        <v>332</v>
      </c>
      <c r="E74" s="56" t="s">
        <v>219</v>
      </c>
      <c r="F74" s="76">
        <f>SUM(F75:F80)</f>
        <v>5023000</v>
      </c>
      <c r="G74" s="90">
        <f t="shared" ref="G74" si="13">SUM(G75:G80)</f>
        <v>1505746.6800000002</v>
      </c>
      <c r="H74" s="89">
        <f t="shared" si="10"/>
        <v>29.977039219589891</v>
      </c>
    </row>
    <row r="75" spans="1:8" s="29" customFormat="1" ht="13.5">
      <c r="A75" s="26"/>
      <c r="B75" s="48" t="s">
        <v>192</v>
      </c>
      <c r="C75" s="26">
        <v>821100</v>
      </c>
      <c r="D75" s="27" t="s">
        <v>54</v>
      </c>
      <c r="E75" s="26" t="s">
        <v>360</v>
      </c>
      <c r="F75" s="78">
        <v>100000</v>
      </c>
      <c r="G75" s="92">
        <v>24000</v>
      </c>
      <c r="H75" s="89">
        <f t="shared" si="10"/>
        <v>24</v>
      </c>
    </row>
    <row r="76" spans="1:8" s="29" customFormat="1" ht="13.5">
      <c r="A76" s="26"/>
      <c r="B76" s="48" t="s">
        <v>192</v>
      </c>
      <c r="C76" s="26">
        <v>821500</v>
      </c>
      <c r="D76" s="27" t="s">
        <v>73</v>
      </c>
      <c r="E76" s="26" t="s">
        <v>387</v>
      </c>
      <c r="F76" s="78">
        <v>250000</v>
      </c>
      <c r="G76" s="92">
        <v>54194.71</v>
      </c>
      <c r="H76" s="89">
        <f t="shared" si="10"/>
        <v>21.677883999999999</v>
      </c>
    </row>
    <row r="77" spans="1:8" s="29" customFormat="1" ht="13.5">
      <c r="A77" s="26"/>
      <c r="B77" s="48" t="s">
        <v>192</v>
      </c>
      <c r="C77" s="26">
        <v>821600</v>
      </c>
      <c r="D77" s="27" t="s">
        <v>83</v>
      </c>
      <c r="E77" s="26" t="s">
        <v>407</v>
      </c>
      <c r="F77" s="78">
        <v>4272500</v>
      </c>
      <c r="G77" s="92">
        <v>1192094.3700000001</v>
      </c>
      <c r="H77" s="89">
        <f t="shared" si="10"/>
        <v>27.901565125804566</v>
      </c>
    </row>
    <row r="78" spans="1:8" s="29" customFormat="1" ht="13.5">
      <c r="A78" s="26"/>
      <c r="B78" s="48" t="s">
        <v>192</v>
      </c>
      <c r="C78" s="26">
        <v>821600</v>
      </c>
      <c r="D78" s="27" t="s">
        <v>89</v>
      </c>
      <c r="E78" s="26" t="s">
        <v>331</v>
      </c>
      <c r="F78" s="78">
        <v>300000</v>
      </c>
      <c r="G78" s="92">
        <v>235457.6</v>
      </c>
      <c r="H78" s="89">
        <f t="shared" si="10"/>
        <v>78.485866666666666</v>
      </c>
    </row>
    <row r="79" spans="1:8" s="29" customFormat="1" ht="13.5">
      <c r="A79" s="26"/>
      <c r="B79" s="48" t="s">
        <v>194</v>
      </c>
      <c r="C79" s="26">
        <v>821600</v>
      </c>
      <c r="D79" s="27" t="s">
        <v>95</v>
      </c>
      <c r="E79" s="26" t="s">
        <v>375</v>
      </c>
      <c r="F79" s="78">
        <v>50000</v>
      </c>
      <c r="G79" s="92">
        <v>0</v>
      </c>
      <c r="H79" s="89">
        <f t="shared" si="10"/>
        <v>0</v>
      </c>
    </row>
    <row r="80" spans="1:8" s="29" customFormat="1" ht="13.5">
      <c r="A80" s="26"/>
      <c r="B80" s="48" t="s">
        <v>220</v>
      </c>
      <c r="C80" s="26">
        <v>821600</v>
      </c>
      <c r="D80" s="27" t="s">
        <v>122</v>
      </c>
      <c r="E80" s="26" t="s">
        <v>369</v>
      </c>
      <c r="F80" s="78">
        <v>50500</v>
      </c>
      <c r="G80" s="92">
        <v>0</v>
      </c>
      <c r="H80" s="89">
        <f t="shared" si="10"/>
        <v>0</v>
      </c>
    </row>
    <row r="81" spans="1:8" s="25" customFormat="1" ht="13.5">
      <c r="A81" s="22"/>
      <c r="B81" s="47" t="s">
        <v>229</v>
      </c>
      <c r="C81" s="22">
        <v>823100</v>
      </c>
      <c r="D81" s="23">
        <v>3</v>
      </c>
      <c r="E81" s="22" t="s">
        <v>231</v>
      </c>
      <c r="F81" s="76">
        <v>725000</v>
      </c>
      <c r="G81" s="90">
        <v>553466.54</v>
      </c>
      <c r="H81" s="89">
        <f t="shared" si="10"/>
        <v>76.340212413793111</v>
      </c>
    </row>
    <row r="82" spans="1:8" s="29" customFormat="1" ht="13.5">
      <c r="A82" s="26"/>
      <c r="B82" s="48"/>
      <c r="C82" s="26"/>
      <c r="D82" s="27"/>
      <c r="E82" s="56" t="s">
        <v>232</v>
      </c>
      <c r="F82" s="76">
        <f>SUM(F55+F74+F81)</f>
        <v>9479000</v>
      </c>
      <c r="G82" s="90">
        <f>SUM(G55+G74+G81)</f>
        <v>4815448.54</v>
      </c>
      <c r="H82" s="89">
        <f t="shared" si="10"/>
        <v>50.801229454583819</v>
      </c>
    </row>
    <row r="83" spans="1:8" s="29" customFormat="1" ht="24">
      <c r="A83" s="11">
        <v>100141</v>
      </c>
      <c r="B83" s="14"/>
      <c r="C83" s="14"/>
      <c r="D83" s="15"/>
      <c r="E83" s="58" t="s">
        <v>348</v>
      </c>
      <c r="F83" s="74"/>
      <c r="G83" s="88"/>
      <c r="H83" s="74"/>
    </row>
    <row r="84" spans="1:8" s="21" customFormat="1" ht="13.5">
      <c r="A84" s="18"/>
      <c r="B84" s="18"/>
      <c r="C84" s="18">
        <v>610000</v>
      </c>
      <c r="D84" s="19">
        <v>1</v>
      </c>
      <c r="E84" s="18" t="s">
        <v>185</v>
      </c>
      <c r="F84" s="75">
        <f t="shared" ref="F84:G84" si="14">SUM(F85)</f>
        <v>211000</v>
      </c>
      <c r="G84" s="89">
        <f t="shared" si="14"/>
        <v>111922.39</v>
      </c>
      <c r="H84" s="89">
        <f t="shared" ref="H84:H92" si="15">SUM(G84/(F84/100))</f>
        <v>53.043786729857821</v>
      </c>
    </row>
    <row r="85" spans="1:8" s="25" customFormat="1" ht="13.5">
      <c r="A85" s="22"/>
      <c r="B85" s="47"/>
      <c r="C85" s="22">
        <v>613000</v>
      </c>
      <c r="D85" s="23" t="s">
        <v>10</v>
      </c>
      <c r="E85" s="22" t="s">
        <v>186</v>
      </c>
      <c r="F85" s="76">
        <f>SUM(F86:F89)</f>
        <v>211000</v>
      </c>
      <c r="G85" s="90">
        <f>SUM(G86:G89)</f>
        <v>111922.39</v>
      </c>
      <c r="H85" s="89">
        <f t="shared" si="15"/>
        <v>53.043786729857821</v>
      </c>
    </row>
    <row r="86" spans="1:8" s="29" customFormat="1" ht="13.5">
      <c r="A86" s="26"/>
      <c r="B86" s="44" t="s">
        <v>194</v>
      </c>
      <c r="C86" s="26">
        <v>613100</v>
      </c>
      <c r="D86" s="27" t="s">
        <v>12</v>
      </c>
      <c r="E86" s="26" t="s">
        <v>188</v>
      </c>
      <c r="F86" s="78">
        <v>1000</v>
      </c>
      <c r="G86" s="92">
        <v>0</v>
      </c>
      <c r="H86" s="89">
        <f t="shared" si="15"/>
        <v>0</v>
      </c>
    </row>
    <row r="87" spans="1:8" s="29" customFormat="1" ht="13.5">
      <c r="A87" s="26"/>
      <c r="B87" s="48" t="s">
        <v>211</v>
      </c>
      <c r="C87" s="26">
        <v>613900</v>
      </c>
      <c r="D87" s="27" t="s">
        <v>20</v>
      </c>
      <c r="E87" s="26" t="s">
        <v>226</v>
      </c>
      <c r="F87" s="78">
        <v>80000</v>
      </c>
      <c r="G87" s="92">
        <v>53546.400000000001</v>
      </c>
      <c r="H87" s="89">
        <f t="shared" si="15"/>
        <v>66.933000000000007</v>
      </c>
    </row>
    <row r="88" spans="1:8" s="29" customFormat="1" ht="13.5">
      <c r="A88" s="26"/>
      <c r="B88" s="48" t="s">
        <v>194</v>
      </c>
      <c r="C88" s="26">
        <v>613900</v>
      </c>
      <c r="D88" s="27" t="s">
        <v>23</v>
      </c>
      <c r="E88" s="26" t="s">
        <v>189</v>
      </c>
      <c r="F88" s="78">
        <v>50000</v>
      </c>
      <c r="G88" s="92">
        <v>11475.05</v>
      </c>
      <c r="H88" s="89">
        <f t="shared" si="15"/>
        <v>22.950099999999999</v>
      </c>
    </row>
    <row r="89" spans="1:8" s="29" customFormat="1" ht="13.5">
      <c r="A89" s="26"/>
      <c r="B89" s="48" t="s">
        <v>194</v>
      </c>
      <c r="C89" s="26">
        <v>613900</v>
      </c>
      <c r="D89" s="27" t="s">
        <v>195</v>
      </c>
      <c r="E89" s="26" t="s">
        <v>353</v>
      </c>
      <c r="F89" s="78">
        <v>80000</v>
      </c>
      <c r="G89" s="92">
        <v>46900.94</v>
      </c>
      <c r="H89" s="89">
        <f t="shared" si="15"/>
        <v>58.626175000000003</v>
      </c>
    </row>
    <row r="90" spans="1:8" s="25" customFormat="1" ht="13.5">
      <c r="A90" s="22"/>
      <c r="B90" s="47"/>
      <c r="C90" s="22">
        <v>821000</v>
      </c>
      <c r="D90" s="23">
        <v>2</v>
      </c>
      <c r="E90" s="56" t="s">
        <v>219</v>
      </c>
      <c r="F90" s="76">
        <f>SUM(F91:F91)</f>
        <v>60000</v>
      </c>
      <c r="G90" s="90">
        <f t="shared" ref="G90" si="16">SUM(G91:G91)</f>
        <v>3492.45</v>
      </c>
      <c r="H90" s="89">
        <f t="shared" si="15"/>
        <v>5.8207499999999994</v>
      </c>
    </row>
    <row r="91" spans="1:8" s="29" customFormat="1" ht="13.5">
      <c r="A91" s="26"/>
      <c r="B91" s="48" t="s">
        <v>192</v>
      </c>
      <c r="C91" s="26">
        <v>821500</v>
      </c>
      <c r="D91" s="27" t="s">
        <v>54</v>
      </c>
      <c r="E91" s="26" t="s">
        <v>370</v>
      </c>
      <c r="F91" s="78">
        <v>60000</v>
      </c>
      <c r="G91" s="92">
        <v>3492.45</v>
      </c>
      <c r="H91" s="89">
        <f t="shared" si="15"/>
        <v>5.8207499999999994</v>
      </c>
    </row>
    <row r="92" spans="1:8" s="29" customFormat="1" ht="13.5">
      <c r="A92" s="26"/>
      <c r="B92" s="26"/>
      <c r="C92" s="26"/>
      <c r="D92" s="27"/>
      <c r="E92" s="56" t="s">
        <v>274</v>
      </c>
      <c r="F92" s="76">
        <f>SUM(F84+F90)</f>
        <v>271000</v>
      </c>
      <c r="G92" s="90">
        <f>SUM(G84+G90)</f>
        <v>115414.84</v>
      </c>
      <c r="H92" s="89">
        <f t="shared" si="15"/>
        <v>42.588501845018449</v>
      </c>
    </row>
    <row r="93" spans="1:8" s="29" customFormat="1" ht="24">
      <c r="A93" s="11">
        <v>100151</v>
      </c>
      <c r="B93" s="14"/>
      <c r="C93" s="14"/>
      <c r="D93" s="15"/>
      <c r="E93" s="58" t="s">
        <v>349</v>
      </c>
      <c r="F93" s="74"/>
      <c r="G93" s="88"/>
      <c r="H93" s="74"/>
    </row>
    <row r="94" spans="1:8" s="21" customFormat="1" ht="13.5">
      <c r="A94" s="18"/>
      <c r="B94" s="18"/>
      <c r="C94" s="18">
        <v>610000</v>
      </c>
      <c r="D94" s="19">
        <v>1</v>
      </c>
      <c r="E94" s="18" t="s">
        <v>185</v>
      </c>
      <c r="F94" s="75">
        <f>SUM(F95+F98+F100+F110)</f>
        <v>4037000</v>
      </c>
      <c r="G94" s="89">
        <f t="shared" ref="G94" si="17">SUM(G95+G98+G100+G110)</f>
        <v>4300249.6999999993</v>
      </c>
      <c r="H94" s="89">
        <f t="shared" ref="H94:H123" si="18">SUM(G94/(F94/100))</f>
        <v>106.52092395343075</v>
      </c>
    </row>
    <row r="95" spans="1:8" s="25" customFormat="1" ht="13.5">
      <c r="A95" s="22"/>
      <c r="B95" s="47"/>
      <c r="C95" s="22">
        <v>611000</v>
      </c>
      <c r="D95" s="23" t="s">
        <v>10</v>
      </c>
      <c r="E95" s="22" t="s">
        <v>275</v>
      </c>
      <c r="F95" s="76">
        <f>SUM(F96+F97)</f>
        <v>2550000</v>
      </c>
      <c r="G95" s="90">
        <f t="shared" ref="G95" si="19">SUM(G96+G97)</f>
        <v>2660058.2599999998</v>
      </c>
      <c r="H95" s="89">
        <f t="shared" si="18"/>
        <v>104.31601019607842</v>
      </c>
    </row>
    <row r="96" spans="1:8" s="29" customFormat="1" ht="13.5">
      <c r="A96" s="26"/>
      <c r="B96" s="48" t="s">
        <v>255</v>
      </c>
      <c r="C96" s="26">
        <v>611100</v>
      </c>
      <c r="D96" s="27" t="s">
        <v>12</v>
      </c>
      <c r="E96" s="26" t="s">
        <v>276</v>
      </c>
      <c r="F96" s="78">
        <v>2200000</v>
      </c>
      <c r="G96" s="92">
        <v>2332159.5</v>
      </c>
      <c r="H96" s="89">
        <f t="shared" si="18"/>
        <v>106.00725</v>
      </c>
    </row>
    <row r="97" spans="1:8" s="29" customFormat="1" ht="13.5">
      <c r="A97" s="26"/>
      <c r="B97" s="48" t="s">
        <v>255</v>
      </c>
      <c r="C97" s="26">
        <v>611200</v>
      </c>
      <c r="D97" s="27" t="s">
        <v>20</v>
      </c>
      <c r="E97" s="26" t="s">
        <v>277</v>
      </c>
      <c r="F97" s="78">
        <v>350000</v>
      </c>
      <c r="G97" s="92">
        <v>327898.76</v>
      </c>
      <c r="H97" s="89">
        <f t="shared" si="18"/>
        <v>93.685360000000003</v>
      </c>
    </row>
    <row r="98" spans="1:8" s="25" customFormat="1" ht="13.5">
      <c r="A98" s="22"/>
      <c r="B98" s="47"/>
      <c r="C98" s="22">
        <v>612000</v>
      </c>
      <c r="D98" s="23" t="s">
        <v>29</v>
      </c>
      <c r="E98" s="22" t="s">
        <v>278</v>
      </c>
      <c r="F98" s="76">
        <f>SUM(F99)</f>
        <v>240000</v>
      </c>
      <c r="G98" s="90">
        <f t="shared" ref="G98" si="20">SUM(G99)</f>
        <v>245121.03</v>
      </c>
      <c r="H98" s="89">
        <f t="shared" si="18"/>
        <v>102.1337625</v>
      </c>
    </row>
    <row r="99" spans="1:8" s="29" customFormat="1" ht="13.5">
      <c r="A99" s="26"/>
      <c r="B99" s="48" t="s">
        <v>255</v>
      </c>
      <c r="C99" s="26">
        <v>612100</v>
      </c>
      <c r="D99" s="27" t="s">
        <v>31</v>
      </c>
      <c r="E99" s="26" t="s">
        <v>278</v>
      </c>
      <c r="F99" s="78">
        <v>240000</v>
      </c>
      <c r="G99" s="92">
        <v>245121.03</v>
      </c>
      <c r="H99" s="89">
        <f t="shared" si="18"/>
        <v>102.1337625</v>
      </c>
    </row>
    <row r="100" spans="1:8" s="25" customFormat="1" ht="13.5">
      <c r="A100" s="22"/>
      <c r="B100" s="47"/>
      <c r="C100" s="22">
        <v>613000</v>
      </c>
      <c r="D100" s="23" t="s">
        <v>45</v>
      </c>
      <c r="E100" s="22" t="s">
        <v>186</v>
      </c>
      <c r="F100" s="76">
        <f>SUM(F101:F109)</f>
        <v>476000</v>
      </c>
      <c r="G100" s="90">
        <f t="shared" ref="G100" si="21">SUM(G101:G109)</f>
        <v>337757.91</v>
      </c>
      <c r="H100" s="89">
        <f t="shared" si="18"/>
        <v>70.95754411764706</v>
      </c>
    </row>
    <row r="101" spans="1:8" s="29" customFormat="1" ht="13.5">
      <c r="A101" s="26"/>
      <c r="B101" s="48" t="s">
        <v>279</v>
      </c>
      <c r="C101" s="26">
        <v>613100</v>
      </c>
      <c r="D101" s="27" t="s">
        <v>47</v>
      </c>
      <c r="E101" s="26" t="s">
        <v>188</v>
      </c>
      <c r="F101" s="78">
        <v>1000</v>
      </c>
      <c r="G101" s="92">
        <v>0</v>
      </c>
      <c r="H101" s="89">
        <f t="shared" si="18"/>
        <v>0</v>
      </c>
    </row>
    <row r="102" spans="1:8" s="29" customFormat="1" ht="13.5">
      <c r="A102" s="26"/>
      <c r="B102" s="48" t="s">
        <v>279</v>
      </c>
      <c r="C102" s="26">
        <v>613200</v>
      </c>
      <c r="D102" s="27" t="s">
        <v>50</v>
      </c>
      <c r="E102" s="26" t="s">
        <v>280</v>
      </c>
      <c r="F102" s="78">
        <v>94000</v>
      </c>
      <c r="G102" s="92">
        <v>72184.23</v>
      </c>
      <c r="H102" s="89">
        <f t="shared" si="18"/>
        <v>76.791734042553188</v>
      </c>
    </row>
    <row r="103" spans="1:8" s="29" customFormat="1" ht="13.5">
      <c r="A103" s="26"/>
      <c r="B103" s="48" t="s">
        <v>279</v>
      </c>
      <c r="C103" s="26">
        <v>613300</v>
      </c>
      <c r="D103" s="27" t="s">
        <v>281</v>
      </c>
      <c r="E103" s="26" t="s">
        <v>282</v>
      </c>
      <c r="F103" s="78">
        <v>80000</v>
      </c>
      <c r="G103" s="92">
        <v>87304.91</v>
      </c>
      <c r="H103" s="89">
        <f t="shared" si="18"/>
        <v>109.13113750000001</v>
      </c>
    </row>
    <row r="104" spans="1:8" s="29" customFormat="1" ht="13.5">
      <c r="A104" s="26"/>
      <c r="B104" s="48" t="s">
        <v>279</v>
      </c>
      <c r="C104" s="26">
        <v>613400</v>
      </c>
      <c r="D104" s="27" t="s">
        <v>283</v>
      </c>
      <c r="E104" s="26" t="s">
        <v>284</v>
      </c>
      <c r="F104" s="78">
        <v>60000</v>
      </c>
      <c r="G104" s="92">
        <v>28682.38</v>
      </c>
      <c r="H104" s="89">
        <f t="shared" si="18"/>
        <v>47.803966666666668</v>
      </c>
    </row>
    <row r="105" spans="1:8" s="29" customFormat="1" ht="13.5">
      <c r="A105" s="26"/>
      <c r="B105" s="48" t="s">
        <v>279</v>
      </c>
      <c r="C105" s="26">
        <v>613500</v>
      </c>
      <c r="D105" s="27" t="s">
        <v>285</v>
      </c>
      <c r="E105" s="26" t="s">
        <v>286</v>
      </c>
      <c r="F105" s="78">
        <v>38000</v>
      </c>
      <c r="G105" s="92">
        <v>31865.99</v>
      </c>
      <c r="H105" s="89">
        <f t="shared" si="18"/>
        <v>83.857868421052629</v>
      </c>
    </row>
    <row r="106" spans="1:8" s="29" customFormat="1" ht="13.5">
      <c r="A106" s="26"/>
      <c r="B106" s="48" t="s">
        <v>279</v>
      </c>
      <c r="C106" s="26">
        <v>613700</v>
      </c>
      <c r="D106" s="27" t="s">
        <v>287</v>
      </c>
      <c r="E106" s="26" t="s">
        <v>288</v>
      </c>
      <c r="F106" s="78">
        <v>40000</v>
      </c>
      <c r="G106" s="92">
        <v>16744.3</v>
      </c>
      <c r="H106" s="89">
        <f t="shared" si="18"/>
        <v>41.860749999999996</v>
      </c>
    </row>
    <row r="107" spans="1:8" s="29" customFormat="1" ht="13.5">
      <c r="A107" s="26"/>
      <c r="B107" s="48" t="s">
        <v>279</v>
      </c>
      <c r="C107" s="26">
        <v>613800</v>
      </c>
      <c r="D107" s="27" t="s">
        <v>289</v>
      </c>
      <c r="E107" s="26" t="s">
        <v>290</v>
      </c>
      <c r="F107" s="78">
        <v>15000</v>
      </c>
      <c r="G107" s="92">
        <v>6731.62</v>
      </c>
      <c r="H107" s="89">
        <f t="shared" si="18"/>
        <v>44.877466666666663</v>
      </c>
    </row>
    <row r="108" spans="1:8" s="29" customFormat="1" ht="13.5">
      <c r="A108" s="26"/>
      <c r="B108" s="48" t="s">
        <v>279</v>
      </c>
      <c r="C108" s="26">
        <v>613900</v>
      </c>
      <c r="D108" s="27" t="s">
        <v>291</v>
      </c>
      <c r="E108" s="26" t="s">
        <v>189</v>
      </c>
      <c r="F108" s="78">
        <v>148000</v>
      </c>
      <c r="G108" s="92">
        <v>94244.479999999996</v>
      </c>
      <c r="H108" s="89">
        <f t="shared" si="18"/>
        <v>63.678702702702701</v>
      </c>
    </row>
    <row r="109" spans="1:8" s="29" customFormat="1" ht="13.5" hidden="1">
      <c r="A109" s="26"/>
      <c r="B109" s="48" t="s">
        <v>279</v>
      </c>
      <c r="C109" s="26">
        <v>613900</v>
      </c>
      <c r="D109" s="27" t="s">
        <v>292</v>
      </c>
      <c r="E109" s="26" t="s">
        <v>293</v>
      </c>
      <c r="F109" s="78"/>
      <c r="G109" s="92"/>
      <c r="H109" s="89" t="e">
        <f t="shared" si="18"/>
        <v>#DIV/0!</v>
      </c>
    </row>
    <row r="110" spans="1:8" s="25" customFormat="1" ht="13.5">
      <c r="A110" s="22"/>
      <c r="B110" s="47"/>
      <c r="C110" s="22">
        <v>614000</v>
      </c>
      <c r="D110" s="23" t="s">
        <v>295</v>
      </c>
      <c r="E110" s="22" t="s">
        <v>202</v>
      </c>
      <c r="F110" s="76">
        <f>SUM(F111:F118)</f>
        <v>771000</v>
      </c>
      <c r="G110" s="90">
        <f t="shared" ref="G110" si="22">SUM(G111:G118)</f>
        <v>1057312.5</v>
      </c>
      <c r="H110" s="89">
        <f t="shared" si="18"/>
        <v>137.13521400778211</v>
      </c>
    </row>
    <row r="111" spans="1:8" s="29" customFormat="1" ht="13.5">
      <c r="A111" s="26"/>
      <c r="B111" s="48" t="s">
        <v>255</v>
      </c>
      <c r="C111" s="26">
        <v>614100</v>
      </c>
      <c r="D111" s="27" t="s">
        <v>296</v>
      </c>
      <c r="E111" s="26" t="s">
        <v>410</v>
      </c>
      <c r="F111" s="78">
        <v>50000</v>
      </c>
      <c r="G111" s="92">
        <v>33800</v>
      </c>
      <c r="H111" s="89">
        <f t="shared" si="18"/>
        <v>67.599999999999994</v>
      </c>
    </row>
    <row r="112" spans="1:8" s="29" customFormat="1" ht="13.5">
      <c r="A112" s="26"/>
      <c r="B112" s="48" t="s">
        <v>222</v>
      </c>
      <c r="C112" s="26">
        <v>614100</v>
      </c>
      <c r="D112" s="27" t="s">
        <v>297</v>
      </c>
      <c r="E112" s="26" t="s">
        <v>298</v>
      </c>
      <c r="F112" s="78">
        <v>50000</v>
      </c>
      <c r="G112" s="92">
        <v>37500</v>
      </c>
      <c r="H112" s="89">
        <f t="shared" si="18"/>
        <v>75</v>
      </c>
    </row>
    <row r="113" spans="1:8" s="29" customFormat="1" ht="13.5">
      <c r="A113" s="26"/>
      <c r="B113" s="48" t="s">
        <v>255</v>
      </c>
      <c r="C113" s="26">
        <v>614100</v>
      </c>
      <c r="D113" s="27" t="s">
        <v>299</v>
      </c>
      <c r="E113" s="26" t="s">
        <v>270</v>
      </c>
      <c r="F113" s="78">
        <v>10000</v>
      </c>
      <c r="G113" s="92">
        <v>16222</v>
      </c>
      <c r="H113" s="89">
        <f t="shared" si="18"/>
        <v>162.22</v>
      </c>
    </row>
    <row r="114" spans="1:8" s="29" customFormat="1" ht="13.5">
      <c r="A114" s="26"/>
      <c r="B114" s="48" t="s">
        <v>236</v>
      </c>
      <c r="C114" s="26">
        <v>614200</v>
      </c>
      <c r="D114" s="27" t="s">
        <v>313</v>
      </c>
      <c r="E114" s="26" t="s">
        <v>351</v>
      </c>
      <c r="F114" s="78">
        <v>170000</v>
      </c>
      <c r="G114" s="92">
        <v>309600</v>
      </c>
      <c r="H114" s="89">
        <f t="shared" si="18"/>
        <v>182.11764705882354</v>
      </c>
    </row>
    <row r="115" spans="1:8" s="29" customFormat="1" ht="13.5">
      <c r="A115" s="26"/>
      <c r="B115" s="48">
        <v>1091</v>
      </c>
      <c r="C115" s="26">
        <v>614200</v>
      </c>
      <c r="D115" s="27" t="s">
        <v>316</v>
      </c>
      <c r="E115" s="26" t="s">
        <v>388</v>
      </c>
      <c r="F115" s="78">
        <v>400000</v>
      </c>
      <c r="G115" s="92">
        <v>597490.5</v>
      </c>
      <c r="H115" s="89">
        <f t="shared" si="18"/>
        <v>149.372625</v>
      </c>
    </row>
    <row r="116" spans="1:8" s="29" customFormat="1" ht="13.5">
      <c r="A116" s="26"/>
      <c r="B116" s="48">
        <v>1091</v>
      </c>
      <c r="C116" s="26">
        <v>614200</v>
      </c>
      <c r="D116" s="27" t="s">
        <v>318</v>
      </c>
      <c r="E116" s="26" t="s">
        <v>240</v>
      </c>
      <c r="F116" s="78">
        <v>10000</v>
      </c>
      <c r="G116" s="92">
        <v>2700</v>
      </c>
      <c r="H116" s="89">
        <f t="shared" si="18"/>
        <v>27</v>
      </c>
    </row>
    <row r="117" spans="1:8" s="29" customFormat="1" ht="13.5">
      <c r="A117" s="26"/>
      <c r="B117" s="48" t="s">
        <v>255</v>
      </c>
      <c r="C117" s="26">
        <v>614300</v>
      </c>
      <c r="D117" s="27" t="s">
        <v>320</v>
      </c>
      <c r="E117" s="26" t="s">
        <v>404</v>
      </c>
      <c r="F117" s="78">
        <v>66000</v>
      </c>
      <c r="G117" s="92">
        <v>60000</v>
      </c>
      <c r="H117" s="89">
        <f t="shared" si="18"/>
        <v>90.909090909090907</v>
      </c>
    </row>
    <row r="118" spans="1:8" s="29" customFormat="1" ht="13.5">
      <c r="A118" s="26"/>
      <c r="B118" s="48" t="s">
        <v>200</v>
      </c>
      <c r="C118" s="26">
        <v>614300</v>
      </c>
      <c r="D118" s="27" t="s">
        <v>354</v>
      </c>
      <c r="E118" s="26" t="s">
        <v>342</v>
      </c>
      <c r="F118" s="78">
        <v>15000</v>
      </c>
      <c r="G118" s="92">
        <v>0</v>
      </c>
      <c r="H118" s="89">
        <f t="shared" si="18"/>
        <v>0</v>
      </c>
    </row>
    <row r="119" spans="1:8" s="25" customFormat="1" ht="13.5">
      <c r="A119" s="22"/>
      <c r="B119" s="47"/>
      <c r="C119" s="22">
        <v>821000</v>
      </c>
      <c r="D119" s="23">
        <v>2</v>
      </c>
      <c r="E119" s="56" t="s">
        <v>219</v>
      </c>
      <c r="F119" s="76">
        <f>SUM(F120:F122)</f>
        <v>240000</v>
      </c>
      <c r="G119" s="90">
        <f t="shared" ref="G119" si="23">SUM(G120:G122)</f>
        <v>165932.90000000002</v>
      </c>
      <c r="H119" s="89">
        <f t="shared" si="18"/>
        <v>69.138708333333341</v>
      </c>
    </row>
    <row r="120" spans="1:8" s="29" customFormat="1" ht="13.5">
      <c r="A120" s="26"/>
      <c r="B120" s="48" t="s">
        <v>279</v>
      </c>
      <c r="C120" s="26">
        <v>821300</v>
      </c>
      <c r="D120" s="27" t="s">
        <v>54</v>
      </c>
      <c r="E120" s="26" t="s">
        <v>300</v>
      </c>
      <c r="F120" s="78">
        <v>100000</v>
      </c>
      <c r="G120" s="92">
        <v>16946.72</v>
      </c>
      <c r="H120" s="89">
        <f t="shared" si="18"/>
        <v>16.946720000000003</v>
      </c>
    </row>
    <row r="121" spans="1:8" s="29" customFormat="1" ht="13.5">
      <c r="A121" s="26"/>
      <c r="B121" s="48" t="s">
        <v>279</v>
      </c>
      <c r="C121" s="26">
        <v>821300</v>
      </c>
      <c r="D121" s="27" t="s">
        <v>73</v>
      </c>
      <c r="E121" s="26" t="s">
        <v>343</v>
      </c>
      <c r="F121" s="78">
        <v>40000</v>
      </c>
      <c r="G121" s="92">
        <v>39826.800000000003</v>
      </c>
      <c r="H121" s="89">
        <f t="shared" si="18"/>
        <v>99.567000000000007</v>
      </c>
    </row>
    <row r="122" spans="1:8" s="29" customFormat="1" ht="13.5">
      <c r="A122" s="26"/>
      <c r="B122" s="48" t="s">
        <v>279</v>
      </c>
      <c r="C122" s="26">
        <v>821600</v>
      </c>
      <c r="D122" s="27" t="s">
        <v>83</v>
      </c>
      <c r="E122" s="26" t="s">
        <v>301</v>
      </c>
      <c r="F122" s="78">
        <v>100000</v>
      </c>
      <c r="G122" s="92">
        <v>109159.38</v>
      </c>
      <c r="H122" s="89">
        <f t="shared" si="18"/>
        <v>109.15938</v>
      </c>
    </row>
    <row r="123" spans="1:8" s="29" customFormat="1" ht="13.5">
      <c r="A123" s="26"/>
      <c r="B123" s="48"/>
      <c r="C123" s="26"/>
      <c r="D123" s="27"/>
      <c r="E123" s="56" t="s">
        <v>302</v>
      </c>
      <c r="F123" s="76">
        <f>SUM(F94+F119)</f>
        <v>4277000</v>
      </c>
      <c r="G123" s="90">
        <f t="shared" ref="G123" si="24">SUM(G94+G119)</f>
        <v>4466182.5999999996</v>
      </c>
      <c r="H123" s="89">
        <f t="shared" si="18"/>
        <v>104.42325461772269</v>
      </c>
    </row>
    <row r="124" spans="1:8" s="17" customFormat="1" ht="24">
      <c r="A124" s="50">
        <v>100161</v>
      </c>
      <c r="B124" s="51"/>
      <c r="C124" s="51"/>
      <c r="D124" s="52"/>
      <c r="E124" s="58" t="s">
        <v>399</v>
      </c>
      <c r="F124" s="82"/>
      <c r="G124" s="98"/>
      <c r="H124" s="82"/>
    </row>
    <row r="125" spans="1:8" s="21" customFormat="1" ht="13.5">
      <c r="A125" s="18"/>
      <c r="B125" s="18"/>
      <c r="C125" s="18">
        <v>610000</v>
      </c>
      <c r="D125" s="19">
        <v>1</v>
      </c>
      <c r="E125" s="18" t="s">
        <v>185</v>
      </c>
      <c r="F125" s="75">
        <f>SUM(F126)</f>
        <v>260400</v>
      </c>
      <c r="G125" s="89">
        <f t="shared" ref="G125" si="25">SUM(G126)</f>
        <v>169857.13</v>
      </c>
      <c r="H125" s="89">
        <f t="shared" ref="H125:H133" si="26">SUM(G125/(F125/100))</f>
        <v>65.229312596006153</v>
      </c>
    </row>
    <row r="126" spans="1:8" s="25" customFormat="1" ht="13.5">
      <c r="A126" s="22"/>
      <c r="B126" s="47"/>
      <c r="C126" s="22">
        <v>613000</v>
      </c>
      <c r="D126" s="23" t="s">
        <v>10</v>
      </c>
      <c r="E126" s="22" t="s">
        <v>186</v>
      </c>
      <c r="F126" s="76">
        <f>SUM(F127:F132)</f>
        <v>260400</v>
      </c>
      <c r="G126" s="90">
        <f t="shared" ref="G126" si="27">SUM(G127:G132)</f>
        <v>169857.13</v>
      </c>
      <c r="H126" s="89">
        <f t="shared" si="26"/>
        <v>65.229312596006153</v>
      </c>
    </row>
    <row r="127" spans="1:8" s="29" customFormat="1" ht="13.5">
      <c r="A127" s="26"/>
      <c r="B127" s="48" t="s">
        <v>187</v>
      </c>
      <c r="C127" s="26">
        <v>613100</v>
      </c>
      <c r="D127" s="27" t="s">
        <v>12</v>
      </c>
      <c r="E127" s="26" t="s">
        <v>188</v>
      </c>
      <c r="F127" s="78">
        <v>2000</v>
      </c>
      <c r="G127" s="92">
        <v>1050</v>
      </c>
      <c r="H127" s="89">
        <f t="shared" si="26"/>
        <v>52.5</v>
      </c>
    </row>
    <row r="128" spans="1:8" s="29" customFormat="1" ht="13.5">
      <c r="A128" s="26"/>
      <c r="B128" s="48" t="s">
        <v>187</v>
      </c>
      <c r="C128" s="26">
        <v>613900</v>
      </c>
      <c r="D128" s="27" t="s">
        <v>20</v>
      </c>
      <c r="E128" s="26" t="s">
        <v>189</v>
      </c>
      <c r="F128" s="78">
        <v>20000</v>
      </c>
      <c r="G128" s="92">
        <v>5605.45</v>
      </c>
      <c r="H128" s="89">
        <f t="shared" si="26"/>
        <v>28.027249999999999</v>
      </c>
    </row>
    <row r="129" spans="1:8" s="29" customFormat="1" ht="13.5">
      <c r="A129" s="26"/>
      <c r="B129" s="48" t="s">
        <v>187</v>
      </c>
      <c r="C129" s="26">
        <v>613900</v>
      </c>
      <c r="D129" s="27" t="s">
        <v>23</v>
      </c>
      <c r="E129" s="26" t="s">
        <v>235</v>
      </c>
      <c r="F129" s="78">
        <v>20000</v>
      </c>
      <c r="G129" s="92">
        <v>7825.82</v>
      </c>
      <c r="H129" s="89">
        <f t="shared" si="26"/>
        <v>39.129100000000001</v>
      </c>
    </row>
    <row r="130" spans="1:8" s="29" customFormat="1" ht="13.5">
      <c r="A130" s="26"/>
      <c r="B130" s="48" t="s">
        <v>255</v>
      </c>
      <c r="C130" s="26">
        <v>613900</v>
      </c>
      <c r="D130" s="27" t="s">
        <v>195</v>
      </c>
      <c r="E130" s="26" t="s">
        <v>408</v>
      </c>
      <c r="F130" s="78">
        <v>96400</v>
      </c>
      <c r="G130" s="92">
        <v>64979.96</v>
      </c>
      <c r="H130" s="89">
        <f t="shared" si="26"/>
        <v>67.406597510373444</v>
      </c>
    </row>
    <row r="131" spans="1:8" s="29" customFormat="1" ht="13.5">
      <c r="A131" s="26"/>
      <c r="B131" s="48" t="s">
        <v>187</v>
      </c>
      <c r="C131" s="26">
        <v>613900</v>
      </c>
      <c r="D131" s="27" t="s">
        <v>196</v>
      </c>
      <c r="E131" s="26" t="s">
        <v>303</v>
      </c>
      <c r="F131" s="78">
        <v>112000</v>
      </c>
      <c r="G131" s="92">
        <v>78707.600000000006</v>
      </c>
      <c r="H131" s="89">
        <f t="shared" si="26"/>
        <v>70.274642857142865</v>
      </c>
    </row>
    <row r="132" spans="1:8" s="29" customFormat="1" ht="13.5">
      <c r="A132" s="26"/>
      <c r="B132" s="48" t="s">
        <v>255</v>
      </c>
      <c r="C132" s="26">
        <v>613900</v>
      </c>
      <c r="D132" s="27" t="s">
        <v>198</v>
      </c>
      <c r="E132" s="26" t="s">
        <v>294</v>
      </c>
      <c r="F132" s="78">
        <v>10000</v>
      </c>
      <c r="G132" s="92">
        <v>11688.3</v>
      </c>
      <c r="H132" s="89">
        <f t="shared" si="26"/>
        <v>116.883</v>
      </c>
    </row>
    <row r="133" spans="1:8" s="29" customFormat="1" ht="13.5">
      <c r="A133" s="26"/>
      <c r="B133" s="26"/>
      <c r="C133" s="26"/>
      <c r="D133" s="27"/>
      <c r="E133" s="56" t="s">
        <v>333</v>
      </c>
      <c r="F133" s="76">
        <f>SUM(F125)</f>
        <v>260400</v>
      </c>
      <c r="G133" s="90">
        <f t="shared" ref="G133" si="28">SUM(G125)</f>
        <v>169857.13</v>
      </c>
      <c r="H133" s="89">
        <f t="shared" si="26"/>
        <v>65.229312596006153</v>
      </c>
    </row>
    <row r="134" spans="1:8" s="17" customFormat="1" ht="12.75">
      <c r="A134" s="11">
        <v>100171</v>
      </c>
      <c r="B134" s="14"/>
      <c r="C134" s="14"/>
      <c r="D134" s="15"/>
      <c r="E134" s="14" t="s">
        <v>350</v>
      </c>
      <c r="F134" s="74"/>
      <c r="G134" s="88"/>
      <c r="H134" s="74"/>
    </row>
    <row r="135" spans="1:8" s="21" customFormat="1" ht="13.5">
      <c r="A135" s="18"/>
      <c r="B135" s="18"/>
      <c r="C135" s="18">
        <v>610000</v>
      </c>
      <c r="D135" s="19">
        <v>1</v>
      </c>
      <c r="E135" s="18" t="s">
        <v>185</v>
      </c>
      <c r="F135" s="75">
        <f>SUM(F136+F144)</f>
        <v>444000</v>
      </c>
      <c r="G135" s="89">
        <f t="shared" ref="G135" si="29">SUM(G136+G144)</f>
        <v>16182.3</v>
      </c>
      <c r="H135" s="89">
        <f t="shared" ref="H135:H149" si="30">SUM(G135/(F135/100))</f>
        <v>3.6446621621621622</v>
      </c>
    </row>
    <row r="136" spans="1:8" s="25" customFormat="1" ht="13.5">
      <c r="A136" s="22"/>
      <c r="B136" s="47"/>
      <c r="C136" s="22">
        <v>613000</v>
      </c>
      <c r="D136" s="23" t="s">
        <v>10</v>
      </c>
      <c r="E136" s="22" t="s">
        <v>186</v>
      </c>
      <c r="F136" s="76">
        <f>SUM(F137:F143)</f>
        <v>438000</v>
      </c>
      <c r="G136" s="90">
        <f t="shared" ref="G136" si="31">SUM(G137:G143)</f>
        <v>10182.299999999999</v>
      </c>
      <c r="H136" s="89">
        <f t="shared" si="30"/>
        <v>2.3247260273972601</v>
      </c>
    </row>
    <row r="137" spans="1:8" s="29" customFormat="1" ht="13.5">
      <c r="A137" s="26"/>
      <c r="B137" s="48" t="s">
        <v>305</v>
      </c>
      <c r="C137" s="26">
        <v>613100</v>
      </c>
      <c r="D137" s="27" t="s">
        <v>12</v>
      </c>
      <c r="E137" s="26" t="s">
        <v>366</v>
      </c>
      <c r="F137" s="78">
        <v>1000</v>
      </c>
      <c r="G137" s="92">
        <v>0</v>
      </c>
      <c r="H137" s="89">
        <f t="shared" si="30"/>
        <v>0</v>
      </c>
    </row>
    <row r="138" spans="1:8" s="29" customFormat="1" ht="13.5">
      <c r="A138" s="26"/>
      <c r="B138" s="48" t="s">
        <v>305</v>
      </c>
      <c r="C138" s="26">
        <v>613400</v>
      </c>
      <c r="D138" s="27" t="s">
        <v>20</v>
      </c>
      <c r="E138" s="26" t="s">
        <v>363</v>
      </c>
      <c r="F138" s="78">
        <v>35000</v>
      </c>
      <c r="G138" s="92">
        <v>0</v>
      </c>
      <c r="H138" s="89">
        <f t="shared" si="30"/>
        <v>0</v>
      </c>
    </row>
    <row r="139" spans="1:8" s="29" customFormat="1" ht="13.5">
      <c r="A139" s="26"/>
      <c r="B139" s="48" t="s">
        <v>305</v>
      </c>
      <c r="C139" s="26">
        <v>613400</v>
      </c>
      <c r="D139" s="27" t="s">
        <v>23</v>
      </c>
      <c r="E139" s="26" t="s">
        <v>361</v>
      </c>
      <c r="F139" s="78">
        <v>7000</v>
      </c>
      <c r="G139" s="92">
        <v>0</v>
      </c>
      <c r="H139" s="89">
        <f t="shared" si="30"/>
        <v>0</v>
      </c>
    </row>
    <row r="140" spans="1:8" s="29" customFormat="1" ht="13.5">
      <c r="A140" s="26"/>
      <c r="B140" s="48" t="s">
        <v>305</v>
      </c>
      <c r="C140" s="26">
        <v>613700</v>
      </c>
      <c r="D140" s="27" t="s">
        <v>195</v>
      </c>
      <c r="E140" s="26" t="s">
        <v>377</v>
      </c>
      <c r="F140" s="78">
        <v>162000</v>
      </c>
      <c r="G140" s="92">
        <v>10069</v>
      </c>
      <c r="H140" s="89">
        <f t="shared" si="30"/>
        <v>6.2154320987654321</v>
      </c>
    </row>
    <row r="141" spans="1:8" s="29" customFormat="1" ht="13.5">
      <c r="A141" s="26"/>
      <c r="B141" s="48" t="s">
        <v>305</v>
      </c>
      <c r="C141" s="26">
        <v>613700</v>
      </c>
      <c r="D141" s="27" t="s">
        <v>196</v>
      </c>
      <c r="E141" s="26" t="s">
        <v>378</v>
      </c>
      <c r="F141" s="78">
        <v>122000</v>
      </c>
      <c r="G141" s="92">
        <v>0</v>
      </c>
      <c r="H141" s="89">
        <f t="shared" si="30"/>
        <v>0</v>
      </c>
    </row>
    <row r="142" spans="1:8" s="29" customFormat="1" ht="13.5">
      <c r="A142" s="26"/>
      <c r="B142" s="48" t="s">
        <v>305</v>
      </c>
      <c r="C142" s="26">
        <v>613900</v>
      </c>
      <c r="D142" s="27" t="s">
        <v>198</v>
      </c>
      <c r="E142" s="26" t="s">
        <v>379</v>
      </c>
      <c r="F142" s="78">
        <v>61000</v>
      </c>
      <c r="G142" s="92">
        <v>113.3</v>
      </c>
      <c r="H142" s="89">
        <f t="shared" si="30"/>
        <v>0.18573770491803279</v>
      </c>
    </row>
    <row r="143" spans="1:8" s="29" customFormat="1" ht="13.5">
      <c r="A143" s="26"/>
      <c r="B143" s="48" t="s">
        <v>305</v>
      </c>
      <c r="C143" s="26">
        <v>613900</v>
      </c>
      <c r="D143" s="27" t="s">
        <v>199</v>
      </c>
      <c r="E143" s="26" t="s">
        <v>367</v>
      </c>
      <c r="F143" s="78">
        <v>50000</v>
      </c>
      <c r="G143" s="92">
        <v>0</v>
      </c>
      <c r="H143" s="89">
        <f t="shared" si="30"/>
        <v>0</v>
      </c>
    </row>
    <row r="144" spans="1:8" s="25" customFormat="1" ht="13.5">
      <c r="A144" s="22"/>
      <c r="B144" s="47"/>
      <c r="C144" s="22">
        <v>614000</v>
      </c>
      <c r="D144" s="23" t="s">
        <v>29</v>
      </c>
      <c r="E144" s="22" t="s">
        <v>202</v>
      </c>
      <c r="F144" s="76">
        <f>SUM(F145:F145)</f>
        <v>6000</v>
      </c>
      <c r="G144" s="90">
        <f t="shared" ref="G144" si="32">SUM(G145:G145)</f>
        <v>6000</v>
      </c>
      <c r="H144" s="89">
        <f t="shared" si="30"/>
        <v>100</v>
      </c>
    </row>
    <row r="145" spans="1:8" s="29" customFormat="1" ht="13.5">
      <c r="A145" s="26"/>
      <c r="B145" s="48" t="s">
        <v>305</v>
      </c>
      <c r="C145" s="26">
        <v>614300</v>
      </c>
      <c r="D145" s="27" t="s">
        <v>31</v>
      </c>
      <c r="E145" s="26" t="s">
        <v>365</v>
      </c>
      <c r="F145" s="78">
        <v>6000</v>
      </c>
      <c r="G145" s="92">
        <v>6000</v>
      </c>
      <c r="H145" s="89">
        <f t="shared" si="30"/>
        <v>100</v>
      </c>
    </row>
    <row r="146" spans="1:8" s="25" customFormat="1" ht="13.5">
      <c r="A146" s="22"/>
      <c r="B146" s="47"/>
      <c r="C146" s="22">
        <v>821000</v>
      </c>
      <c r="D146" s="23">
        <v>2</v>
      </c>
      <c r="E146" s="56" t="s">
        <v>219</v>
      </c>
      <c r="F146" s="76">
        <f>SUM(F147:F148)</f>
        <v>443000</v>
      </c>
      <c r="G146" s="90">
        <f t="shared" ref="G146" si="33">SUM(G147:G148)</f>
        <v>183715.29</v>
      </c>
      <c r="H146" s="89">
        <f t="shared" si="30"/>
        <v>41.470720090293455</v>
      </c>
    </row>
    <row r="147" spans="1:8" s="29" customFormat="1" ht="13.5">
      <c r="A147" s="26"/>
      <c r="B147" s="48" t="s">
        <v>305</v>
      </c>
      <c r="C147" s="26">
        <v>821300</v>
      </c>
      <c r="D147" s="27" t="s">
        <v>54</v>
      </c>
      <c r="E147" s="26" t="s">
        <v>364</v>
      </c>
      <c r="F147" s="78">
        <v>230000</v>
      </c>
      <c r="G147" s="92">
        <v>183715.29</v>
      </c>
      <c r="H147" s="89">
        <f t="shared" si="30"/>
        <v>79.876213043478259</v>
      </c>
    </row>
    <row r="148" spans="1:8" s="29" customFormat="1" ht="13.5">
      <c r="A148" s="26"/>
      <c r="B148" s="48" t="s">
        <v>305</v>
      </c>
      <c r="C148" s="26">
        <v>821300</v>
      </c>
      <c r="D148" s="27" t="s">
        <v>73</v>
      </c>
      <c r="E148" s="26" t="s">
        <v>362</v>
      </c>
      <c r="F148" s="78">
        <v>213000</v>
      </c>
      <c r="G148" s="92">
        <v>0</v>
      </c>
      <c r="H148" s="89">
        <f t="shared" si="30"/>
        <v>0</v>
      </c>
    </row>
    <row r="149" spans="1:8" s="29" customFormat="1" ht="13.5">
      <c r="A149" s="26"/>
      <c r="B149" s="26"/>
      <c r="C149" s="26"/>
      <c r="D149" s="27"/>
      <c r="E149" s="56" t="s">
        <v>334</v>
      </c>
      <c r="F149" s="76">
        <f>SUM(F135+F146)</f>
        <v>887000</v>
      </c>
      <c r="G149" s="90">
        <f t="shared" ref="G149" si="34">SUM(G135+G146)</f>
        <v>199897.59</v>
      </c>
      <c r="H149" s="89">
        <f t="shared" si="30"/>
        <v>22.536368658399098</v>
      </c>
    </row>
    <row r="150" spans="1:8" s="29" customFormat="1" ht="12.75">
      <c r="A150" s="11">
        <v>200211</v>
      </c>
      <c r="B150" s="14"/>
      <c r="C150" s="14"/>
      <c r="D150" s="15"/>
      <c r="E150" s="14" t="s">
        <v>405</v>
      </c>
      <c r="F150" s="74"/>
      <c r="G150" s="88"/>
      <c r="H150" s="74"/>
    </row>
    <row r="151" spans="1:8" s="21" customFormat="1" ht="13.5">
      <c r="A151" s="18"/>
      <c r="B151" s="18"/>
      <c r="C151" s="18">
        <v>610000</v>
      </c>
      <c r="D151" s="19">
        <v>1</v>
      </c>
      <c r="E151" s="18" t="s">
        <v>185</v>
      </c>
      <c r="F151" s="75">
        <f>SUM(F152)</f>
        <v>6000</v>
      </c>
      <c r="G151" s="89">
        <f t="shared" ref="G151" si="35">SUM(G152)</f>
        <v>3125.2</v>
      </c>
      <c r="H151" s="89">
        <f t="shared" ref="H151:H155" si="36">SUM(G151/(F151/100))</f>
        <v>52.086666666666666</v>
      </c>
    </row>
    <row r="152" spans="1:8" s="25" customFormat="1" ht="13.5">
      <c r="A152" s="22"/>
      <c r="B152" s="47"/>
      <c r="C152" s="22">
        <v>613000</v>
      </c>
      <c r="D152" s="23" t="s">
        <v>45</v>
      </c>
      <c r="E152" s="22" t="s">
        <v>186</v>
      </c>
      <c r="F152" s="76">
        <f>SUM(F153:F154)</f>
        <v>6000</v>
      </c>
      <c r="G152" s="90">
        <f t="shared" ref="G152" si="37">SUM(G153:G154)</f>
        <v>3125.2</v>
      </c>
      <c r="H152" s="89">
        <f t="shared" si="36"/>
        <v>52.086666666666666</v>
      </c>
    </row>
    <row r="153" spans="1:8" s="29" customFormat="1" ht="13.5">
      <c r="A153" s="26"/>
      <c r="B153" s="48" t="s">
        <v>214</v>
      </c>
      <c r="C153" s="26">
        <v>613100</v>
      </c>
      <c r="D153" s="27" t="s">
        <v>47</v>
      </c>
      <c r="E153" s="26" t="s">
        <v>188</v>
      </c>
      <c r="F153" s="78">
        <v>1000</v>
      </c>
      <c r="G153" s="92">
        <v>0</v>
      </c>
      <c r="H153" s="89">
        <f t="shared" si="36"/>
        <v>0</v>
      </c>
    </row>
    <row r="154" spans="1:8" s="29" customFormat="1" ht="13.5">
      <c r="A154" s="26"/>
      <c r="B154" s="48" t="s">
        <v>214</v>
      </c>
      <c r="C154" s="26">
        <v>613900</v>
      </c>
      <c r="D154" s="27" t="s">
        <v>50</v>
      </c>
      <c r="E154" s="26" t="s">
        <v>189</v>
      </c>
      <c r="F154" s="78">
        <v>5000</v>
      </c>
      <c r="G154" s="92">
        <v>3125.2</v>
      </c>
      <c r="H154" s="89">
        <f t="shared" si="36"/>
        <v>62.503999999999998</v>
      </c>
    </row>
    <row r="155" spans="1:8" s="29" customFormat="1" ht="13.5">
      <c r="A155" s="26"/>
      <c r="B155" s="26"/>
      <c r="C155" s="26"/>
      <c r="D155" s="27"/>
      <c r="E155" s="56" t="s">
        <v>304</v>
      </c>
      <c r="F155" s="76">
        <f>SUM(F151)</f>
        <v>6000</v>
      </c>
      <c r="G155" s="90">
        <f t="shared" ref="G155" si="38">SUM(G151)</f>
        <v>3125.2</v>
      </c>
      <c r="H155" s="89">
        <f t="shared" si="36"/>
        <v>52.086666666666666</v>
      </c>
    </row>
    <row r="156" spans="1:8" s="17" customFormat="1" ht="12.75" customHeight="1">
      <c r="A156" s="50">
        <v>300311</v>
      </c>
      <c r="B156" s="51"/>
      <c r="C156" s="51"/>
      <c r="D156" s="52"/>
      <c r="E156" s="51" t="s">
        <v>336</v>
      </c>
      <c r="F156" s="82"/>
      <c r="G156" s="98"/>
      <c r="H156" s="82"/>
    </row>
    <row r="157" spans="1:8" s="21" customFormat="1" ht="13.5">
      <c r="A157" s="18"/>
      <c r="B157" s="18"/>
      <c r="C157" s="18">
        <v>610000</v>
      </c>
      <c r="D157" s="19">
        <v>1</v>
      </c>
      <c r="E157" s="18" t="s">
        <v>185</v>
      </c>
      <c r="F157" s="75">
        <f>SUM(F158+F161+F163+F172)</f>
        <v>2674000</v>
      </c>
      <c r="G157" s="89">
        <f t="shared" ref="G157" si="39">SUM(G158+G161+G163+G172)</f>
        <v>2612740.9500000002</v>
      </c>
      <c r="H157" s="89">
        <f t="shared" ref="H157:H179" si="40">SUM(G157/(F157/100))</f>
        <v>97.709085639491406</v>
      </c>
    </row>
    <row r="158" spans="1:8" s="25" customFormat="1" ht="13.5">
      <c r="A158" s="22"/>
      <c r="B158" s="47"/>
      <c r="C158" s="22">
        <v>611000</v>
      </c>
      <c r="D158" s="23" t="s">
        <v>10</v>
      </c>
      <c r="E158" s="22" t="s">
        <v>275</v>
      </c>
      <c r="F158" s="76">
        <f>SUM(F159+F160)</f>
        <v>330000</v>
      </c>
      <c r="G158" s="90">
        <f t="shared" ref="G158" si="41">SUM(G159+G160)</f>
        <v>257334.65999999997</v>
      </c>
      <c r="H158" s="89">
        <f t="shared" si="40"/>
        <v>77.980199999999996</v>
      </c>
    </row>
    <row r="159" spans="1:8" s="29" customFormat="1" ht="13.5">
      <c r="A159" s="26"/>
      <c r="B159" s="48">
        <v>1091</v>
      </c>
      <c r="C159" s="26">
        <v>611100</v>
      </c>
      <c r="D159" s="27" t="s">
        <v>12</v>
      </c>
      <c r="E159" s="26" t="s">
        <v>276</v>
      </c>
      <c r="F159" s="78">
        <v>280000</v>
      </c>
      <c r="G159" s="92">
        <v>229285.24</v>
      </c>
      <c r="H159" s="89">
        <f t="shared" si="40"/>
        <v>81.887585714285706</v>
      </c>
    </row>
    <row r="160" spans="1:8" s="29" customFormat="1" ht="13.5">
      <c r="A160" s="26"/>
      <c r="B160" s="48">
        <v>1091</v>
      </c>
      <c r="C160" s="26">
        <v>611200</v>
      </c>
      <c r="D160" s="27" t="s">
        <v>20</v>
      </c>
      <c r="E160" s="26" t="s">
        <v>277</v>
      </c>
      <c r="F160" s="78">
        <v>50000</v>
      </c>
      <c r="G160" s="92">
        <v>28049.42</v>
      </c>
      <c r="H160" s="89">
        <f t="shared" si="40"/>
        <v>56.098839999999996</v>
      </c>
    </row>
    <row r="161" spans="1:8" s="25" customFormat="1" ht="13.5">
      <c r="A161" s="22"/>
      <c r="B161" s="47"/>
      <c r="C161" s="22">
        <v>612000</v>
      </c>
      <c r="D161" s="23" t="s">
        <v>29</v>
      </c>
      <c r="E161" s="22" t="s">
        <v>278</v>
      </c>
      <c r="F161" s="76">
        <f>SUM(F162)</f>
        <v>30000</v>
      </c>
      <c r="G161" s="90">
        <f t="shared" ref="G161" si="42">SUM(G162)</f>
        <v>24733.19</v>
      </c>
      <c r="H161" s="89">
        <f t="shared" si="40"/>
        <v>82.443966666666668</v>
      </c>
    </row>
    <row r="162" spans="1:8" s="29" customFormat="1" ht="13.5">
      <c r="A162" s="26"/>
      <c r="B162" s="48">
        <v>1091</v>
      </c>
      <c r="C162" s="26">
        <v>612100</v>
      </c>
      <c r="D162" s="27" t="s">
        <v>31</v>
      </c>
      <c r="E162" s="26" t="s">
        <v>278</v>
      </c>
      <c r="F162" s="78">
        <v>30000</v>
      </c>
      <c r="G162" s="92">
        <v>24733.19</v>
      </c>
      <c r="H162" s="89">
        <f t="shared" si="40"/>
        <v>82.443966666666668</v>
      </c>
    </row>
    <row r="163" spans="1:8" s="25" customFormat="1" ht="13.5">
      <c r="A163" s="22"/>
      <c r="B163" s="47"/>
      <c r="C163" s="22">
        <v>613000</v>
      </c>
      <c r="D163" s="23" t="s">
        <v>45</v>
      </c>
      <c r="E163" s="22" t="s">
        <v>186</v>
      </c>
      <c r="F163" s="76">
        <f>SUM(F164:F171)</f>
        <v>64000</v>
      </c>
      <c r="G163" s="90">
        <f t="shared" ref="G163" si="43">SUM(G164:G171)</f>
        <v>52907.750000000015</v>
      </c>
      <c r="H163" s="89">
        <f t="shared" si="40"/>
        <v>82.668359375000023</v>
      </c>
    </row>
    <row r="164" spans="1:8" s="29" customFormat="1" ht="13.5">
      <c r="A164" s="26"/>
      <c r="B164" s="48">
        <v>1091</v>
      </c>
      <c r="C164" s="26">
        <v>613100</v>
      </c>
      <c r="D164" s="27" t="s">
        <v>47</v>
      </c>
      <c r="E164" s="26" t="s">
        <v>188</v>
      </c>
      <c r="F164" s="78">
        <v>1000</v>
      </c>
      <c r="G164" s="92">
        <v>189.5</v>
      </c>
      <c r="H164" s="89">
        <f t="shared" si="40"/>
        <v>18.95</v>
      </c>
    </row>
    <row r="165" spans="1:8" s="29" customFormat="1" ht="13.5">
      <c r="A165" s="26"/>
      <c r="B165" s="48">
        <v>1091</v>
      </c>
      <c r="C165" s="26">
        <v>613200</v>
      </c>
      <c r="D165" s="27" t="s">
        <v>50</v>
      </c>
      <c r="E165" s="26" t="s">
        <v>280</v>
      </c>
      <c r="F165" s="78">
        <v>12000</v>
      </c>
      <c r="G165" s="92">
        <v>11837.86</v>
      </c>
      <c r="H165" s="89">
        <f t="shared" si="40"/>
        <v>98.648833333333343</v>
      </c>
    </row>
    <row r="166" spans="1:8" s="29" customFormat="1" ht="13.5">
      <c r="A166" s="26"/>
      <c r="B166" s="48">
        <v>1091</v>
      </c>
      <c r="C166" s="26">
        <v>613300</v>
      </c>
      <c r="D166" s="27" t="s">
        <v>281</v>
      </c>
      <c r="E166" s="26" t="s">
        <v>282</v>
      </c>
      <c r="F166" s="78">
        <v>15000</v>
      </c>
      <c r="G166" s="92">
        <v>15820.37</v>
      </c>
      <c r="H166" s="89">
        <f t="shared" si="40"/>
        <v>105.46913333333333</v>
      </c>
    </row>
    <row r="167" spans="1:8" s="29" customFormat="1" ht="13.5">
      <c r="A167" s="26"/>
      <c r="B167" s="48">
        <v>1091</v>
      </c>
      <c r="C167" s="26">
        <v>613400</v>
      </c>
      <c r="D167" s="27" t="s">
        <v>283</v>
      </c>
      <c r="E167" s="26" t="s">
        <v>284</v>
      </c>
      <c r="F167" s="78">
        <v>8000</v>
      </c>
      <c r="G167" s="92">
        <v>6861.3</v>
      </c>
      <c r="H167" s="89">
        <f t="shared" si="40"/>
        <v>85.766249999999999</v>
      </c>
    </row>
    <row r="168" spans="1:8" s="29" customFormat="1" ht="13.5">
      <c r="A168" s="26"/>
      <c r="B168" s="48">
        <v>1091</v>
      </c>
      <c r="C168" s="26">
        <v>614500</v>
      </c>
      <c r="D168" s="27" t="s">
        <v>285</v>
      </c>
      <c r="E168" s="26" t="s">
        <v>359</v>
      </c>
      <c r="F168" s="78">
        <v>4000</v>
      </c>
      <c r="G168" s="92">
        <v>940.3</v>
      </c>
      <c r="H168" s="89">
        <f t="shared" si="40"/>
        <v>23.5075</v>
      </c>
    </row>
    <row r="169" spans="1:8" s="29" customFormat="1" ht="13.5">
      <c r="A169" s="26"/>
      <c r="B169" s="48">
        <v>1091</v>
      </c>
      <c r="C169" s="26">
        <v>613700</v>
      </c>
      <c r="D169" s="27" t="s">
        <v>287</v>
      </c>
      <c r="E169" s="26" t="s">
        <v>288</v>
      </c>
      <c r="F169" s="78">
        <v>3000</v>
      </c>
      <c r="G169" s="92">
        <v>1356.19</v>
      </c>
      <c r="H169" s="89">
        <f t="shared" si="40"/>
        <v>45.206333333333333</v>
      </c>
    </row>
    <row r="170" spans="1:8" s="29" customFormat="1" ht="13.5">
      <c r="A170" s="26"/>
      <c r="B170" s="48">
        <v>1091</v>
      </c>
      <c r="C170" s="26">
        <v>613800</v>
      </c>
      <c r="D170" s="27" t="s">
        <v>289</v>
      </c>
      <c r="E170" s="26" t="s">
        <v>306</v>
      </c>
      <c r="F170" s="78">
        <v>8000</v>
      </c>
      <c r="G170" s="92">
        <v>6742.33</v>
      </c>
      <c r="H170" s="89">
        <f t="shared" si="40"/>
        <v>84.279124999999993</v>
      </c>
    </row>
    <row r="171" spans="1:8" s="29" customFormat="1" ht="13.5">
      <c r="A171" s="26"/>
      <c r="B171" s="48">
        <v>1091</v>
      </c>
      <c r="C171" s="26">
        <v>613900</v>
      </c>
      <c r="D171" s="27" t="s">
        <v>291</v>
      </c>
      <c r="E171" s="26" t="s">
        <v>189</v>
      </c>
      <c r="F171" s="78">
        <v>13000</v>
      </c>
      <c r="G171" s="92">
        <v>9159.9</v>
      </c>
      <c r="H171" s="89">
        <f t="shared" si="40"/>
        <v>70.46076923076923</v>
      </c>
    </row>
    <row r="172" spans="1:8" s="25" customFormat="1" ht="13.5">
      <c r="A172" s="22"/>
      <c r="B172" s="47"/>
      <c r="C172" s="22">
        <v>614000</v>
      </c>
      <c r="D172" s="23" t="s">
        <v>295</v>
      </c>
      <c r="E172" s="22" t="s">
        <v>202</v>
      </c>
      <c r="F172" s="76">
        <f>SUM(F173:F175)</f>
        <v>2250000</v>
      </c>
      <c r="G172" s="90">
        <f t="shared" ref="G172" si="44">SUM(G173:G175)</f>
        <v>2277765.35</v>
      </c>
      <c r="H172" s="89">
        <f t="shared" si="40"/>
        <v>101.23401555555556</v>
      </c>
    </row>
    <row r="173" spans="1:8" s="29" customFormat="1" ht="13.5">
      <c r="A173" s="26"/>
      <c r="B173" s="48">
        <v>1091</v>
      </c>
      <c r="C173" s="26">
        <v>614200</v>
      </c>
      <c r="D173" s="27" t="s">
        <v>296</v>
      </c>
      <c r="E173" s="26" t="s">
        <v>400</v>
      </c>
      <c r="F173" s="78">
        <v>200000</v>
      </c>
      <c r="G173" s="92">
        <v>149569.38</v>
      </c>
      <c r="H173" s="89">
        <f t="shared" si="40"/>
        <v>74.784689999999998</v>
      </c>
    </row>
    <row r="174" spans="1:8" s="29" customFormat="1" ht="13.5">
      <c r="A174" s="26"/>
      <c r="B174" s="48">
        <v>1091</v>
      </c>
      <c r="C174" s="26">
        <v>614200</v>
      </c>
      <c r="D174" s="27" t="s">
        <v>297</v>
      </c>
      <c r="E174" s="26" t="s">
        <v>307</v>
      </c>
      <c r="F174" s="78">
        <v>2000000</v>
      </c>
      <c r="G174" s="92">
        <v>2123732.2000000002</v>
      </c>
      <c r="H174" s="89">
        <f t="shared" si="40"/>
        <v>106.18661000000002</v>
      </c>
    </row>
    <row r="175" spans="1:8" s="29" customFormat="1" ht="13.5">
      <c r="A175" s="34"/>
      <c r="B175" s="48">
        <v>1091</v>
      </c>
      <c r="C175" s="26">
        <v>614200</v>
      </c>
      <c r="D175" s="35" t="s">
        <v>299</v>
      </c>
      <c r="E175" s="26" t="s">
        <v>411</v>
      </c>
      <c r="F175" s="80">
        <v>50000</v>
      </c>
      <c r="G175" s="94">
        <v>4463.7700000000004</v>
      </c>
      <c r="H175" s="89">
        <f t="shared" si="40"/>
        <v>8.9275400000000005</v>
      </c>
    </row>
    <row r="176" spans="1:8" s="25" customFormat="1" ht="12.75">
      <c r="A176" s="22"/>
      <c r="B176" s="47"/>
      <c r="C176" s="22">
        <v>821000</v>
      </c>
      <c r="D176" s="23">
        <v>2</v>
      </c>
      <c r="E176" s="56" t="s">
        <v>219</v>
      </c>
      <c r="F176" s="76">
        <f>SUM(F177)</f>
        <v>0</v>
      </c>
      <c r="G176" s="90">
        <f t="shared" ref="G176" si="45">SUM(G177)</f>
        <v>3259.62</v>
      </c>
      <c r="H176" s="76"/>
    </row>
    <row r="177" spans="1:8" s="29" customFormat="1" ht="13.5">
      <c r="A177" s="26"/>
      <c r="B177" s="48">
        <v>1091</v>
      </c>
      <c r="C177" s="26">
        <v>821300</v>
      </c>
      <c r="D177" s="27" t="s">
        <v>54</v>
      </c>
      <c r="E177" s="26" t="s">
        <v>300</v>
      </c>
      <c r="F177" s="78">
        <v>0</v>
      </c>
      <c r="G177" s="92">
        <v>3259.62</v>
      </c>
      <c r="H177" s="89"/>
    </row>
    <row r="178" spans="1:8" s="29" customFormat="1" ht="13.5">
      <c r="A178" s="34"/>
      <c r="B178" s="34"/>
      <c r="C178" s="34"/>
      <c r="D178" s="35"/>
      <c r="E178" s="56" t="s">
        <v>335</v>
      </c>
      <c r="F178" s="83">
        <f>SUM(F157+F176)</f>
        <v>2674000</v>
      </c>
      <c r="G178" s="99">
        <f>SUM(G157+G176)</f>
        <v>2616000.5700000003</v>
      </c>
      <c r="H178" s="89">
        <f t="shared" si="40"/>
        <v>97.83098616305162</v>
      </c>
    </row>
    <row r="179" spans="1:8" s="29" customFormat="1" ht="13.5">
      <c r="A179" s="26"/>
      <c r="B179" s="26"/>
      <c r="C179" s="26"/>
      <c r="D179" s="27"/>
      <c r="E179" s="56" t="s">
        <v>308</v>
      </c>
      <c r="F179" s="76">
        <f>SUM(F11+F53+F82+F92+F123+F133+F149+F178+F155)</f>
        <v>20975500</v>
      </c>
      <c r="G179" s="90">
        <f>SUM(G11+G53+G82+G92+G123+G133+G149+G178+G155)</f>
        <v>14276903.049999999</v>
      </c>
      <c r="H179" s="89">
        <f t="shared" si="40"/>
        <v>68.064661390670068</v>
      </c>
    </row>
    <row r="180" spans="1:8" s="29" customFormat="1" ht="12" customHeight="1">
      <c r="A180" s="50"/>
      <c r="B180" s="51"/>
      <c r="C180" s="51"/>
      <c r="D180" s="52"/>
      <c r="E180" s="51" t="s">
        <v>309</v>
      </c>
      <c r="F180" s="82"/>
      <c r="G180" s="98"/>
      <c r="H180" s="82"/>
    </row>
    <row r="181" spans="1:8" s="21" customFormat="1" ht="13.5">
      <c r="A181" s="18">
        <v>610000</v>
      </c>
      <c r="B181" s="18"/>
      <c r="C181" s="18"/>
      <c r="D181" s="19" t="s">
        <v>337</v>
      </c>
      <c r="E181" s="18" t="s">
        <v>185</v>
      </c>
      <c r="F181" s="75">
        <f>SUM(F182+F185+F187+F196+F204)</f>
        <v>14444500</v>
      </c>
      <c r="G181" s="89">
        <f t="shared" ref="G181" si="46">SUM(G182+G185+G187+G196+G204)</f>
        <v>11840689.570000002</v>
      </c>
      <c r="H181" s="89">
        <f t="shared" ref="H181:H214" si="47">SUM(G181/(F181/100))</f>
        <v>81.973689431963734</v>
      </c>
    </row>
    <row r="182" spans="1:8" s="25" customFormat="1" ht="13.5">
      <c r="A182" s="22">
        <v>611000</v>
      </c>
      <c r="B182" s="22"/>
      <c r="C182" s="22"/>
      <c r="D182" s="23" t="s">
        <v>10</v>
      </c>
      <c r="E182" s="22" t="s">
        <v>275</v>
      </c>
      <c r="F182" s="76">
        <f>SUM(F183+F184)</f>
        <v>2880000</v>
      </c>
      <c r="G182" s="90">
        <f t="shared" ref="G182" si="48">SUM(G183+G184)</f>
        <v>2917392.9200000004</v>
      </c>
      <c r="H182" s="89">
        <f t="shared" si="47"/>
        <v>101.29836527777779</v>
      </c>
    </row>
    <row r="183" spans="1:8" s="29" customFormat="1" ht="13.5">
      <c r="A183" s="26"/>
      <c r="B183" s="26">
        <v>611100</v>
      </c>
      <c r="C183" s="26"/>
      <c r="D183" s="27" t="s">
        <v>12</v>
      </c>
      <c r="E183" s="26" t="s">
        <v>276</v>
      </c>
      <c r="F183" s="78">
        <v>2480000</v>
      </c>
      <c r="G183" s="92">
        <v>2561444.7400000002</v>
      </c>
      <c r="H183" s="89">
        <f t="shared" si="47"/>
        <v>103.28406209677421</v>
      </c>
    </row>
    <row r="184" spans="1:8" s="29" customFormat="1" ht="13.5">
      <c r="A184" s="26"/>
      <c r="B184" s="26">
        <v>611200</v>
      </c>
      <c r="C184" s="26"/>
      <c r="D184" s="27" t="s">
        <v>20</v>
      </c>
      <c r="E184" s="26" t="s">
        <v>277</v>
      </c>
      <c r="F184" s="78">
        <v>400000</v>
      </c>
      <c r="G184" s="92">
        <v>355948.18</v>
      </c>
      <c r="H184" s="89">
        <f t="shared" si="47"/>
        <v>88.987044999999995</v>
      </c>
    </row>
    <row r="185" spans="1:8" s="25" customFormat="1" ht="13.5">
      <c r="A185" s="22">
        <v>612000</v>
      </c>
      <c r="B185" s="22"/>
      <c r="C185" s="22"/>
      <c r="D185" s="23" t="s">
        <v>29</v>
      </c>
      <c r="E185" s="22" t="s">
        <v>278</v>
      </c>
      <c r="F185" s="76">
        <f>SUM(F186)</f>
        <v>270000</v>
      </c>
      <c r="G185" s="90">
        <f t="shared" ref="G185" si="49">SUM(G186)</f>
        <v>269854.21999999997</v>
      </c>
      <c r="H185" s="89">
        <f t="shared" si="47"/>
        <v>99.946007407407393</v>
      </c>
    </row>
    <row r="186" spans="1:8" s="29" customFormat="1" ht="13.5">
      <c r="A186" s="26"/>
      <c r="B186" s="26">
        <v>612100</v>
      </c>
      <c r="C186" s="26"/>
      <c r="D186" s="27" t="s">
        <v>31</v>
      </c>
      <c r="E186" s="26" t="s">
        <v>278</v>
      </c>
      <c r="F186" s="78">
        <v>270000</v>
      </c>
      <c r="G186" s="92">
        <v>269854.21999999997</v>
      </c>
      <c r="H186" s="89">
        <f t="shared" si="47"/>
        <v>99.946007407407393</v>
      </c>
    </row>
    <row r="187" spans="1:8" s="25" customFormat="1" ht="13.5">
      <c r="A187" s="22">
        <v>613000</v>
      </c>
      <c r="B187" s="22"/>
      <c r="C187" s="22"/>
      <c r="D187" s="23" t="s">
        <v>45</v>
      </c>
      <c r="E187" s="22" t="s">
        <v>186</v>
      </c>
      <c r="F187" s="76">
        <f>SUM(F188:F195)</f>
        <v>5143500</v>
      </c>
      <c r="G187" s="90">
        <f t="shared" ref="G187" si="50">SUM(G188:G195)</f>
        <v>3367134.7900000005</v>
      </c>
      <c r="H187" s="89">
        <f t="shared" si="47"/>
        <v>65.463882375814137</v>
      </c>
    </row>
    <row r="188" spans="1:8" s="29" customFormat="1" ht="13.5">
      <c r="A188" s="26"/>
      <c r="B188" s="26">
        <v>613100</v>
      </c>
      <c r="C188" s="26"/>
      <c r="D188" s="27" t="s">
        <v>47</v>
      </c>
      <c r="E188" s="26" t="s">
        <v>188</v>
      </c>
      <c r="F188" s="78">
        <v>14000</v>
      </c>
      <c r="G188" s="92">
        <v>2299.5</v>
      </c>
      <c r="H188" s="89">
        <f t="shared" si="47"/>
        <v>16.425000000000001</v>
      </c>
    </row>
    <row r="189" spans="1:8" s="29" customFormat="1" ht="13.5">
      <c r="A189" s="26"/>
      <c r="B189" s="26">
        <v>613200</v>
      </c>
      <c r="C189" s="26"/>
      <c r="D189" s="27" t="s">
        <v>50</v>
      </c>
      <c r="E189" s="26" t="s">
        <v>280</v>
      </c>
      <c r="F189" s="78">
        <v>356000</v>
      </c>
      <c r="G189" s="92">
        <v>292332.34999999998</v>
      </c>
      <c r="H189" s="89">
        <f t="shared" si="47"/>
        <v>82.115828651685391</v>
      </c>
    </row>
    <row r="190" spans="1:8" s="29" customFormat="1" ht="13.5">
      <c r="A190" s="26"/>
      <c r="B190" s="26">
        <v>613300</v>
      </c>
      <c r="C190" s="26"/>
      <c r="D190" s="27" t="s">
        <v>281</v>
      </c>
      <c r="E190" s="26" t="s">
        <v>282</v>
      </c>
      <c r="F190" s="78">
        <v>2425000</v>
      </c>
      <c r="G190" s="92">
        <v>2102642.2400000002</v>
      </c>
      <c r="H190" s="89">
        <f t="shared" si="47"/>
        <v>86.706896494845367</v>
      </c>
    </row>
    <row r="191" spans="1:8" s="29" customFormat="1" ht="13.5">
      <c r="A191" s="26"/>
      <c r="B191" s="26">
        <v>613400</v>
      </c>
      <c r="C191" s="26"/>
      <c r="D191" s="27" t="s">
        <v>283</v>
      </c>
      <c r="E191" s="26" t="s">
        <v>284</v>
      </c>
      <c r="F191" s="78">
        <v>110000</v>
      </c>
      <c r="G191" s="92">
        <v>35543.68</v>
      </c>
      <c r="H191" s="89">
        <f t="shared" si="47"/>
        <v>32.312436363636365</v>
      </c>
    </row>
    <row r="192" spans="1:8" s="29" customFormat="1" ht="13.5">
      <c r="A192" s="26"/>
      <c r="B192" s="26">
        <v>613500</v>
      </c>
      <c r="C192" s="26"/>
      <c r="D192" s="27" t="s">
        <v>285</v>
      </c>
      <c r="E192" s="26" t="s">
        <v>286</v>
      </c>
      <c r="F192" s="78">
        <v>192000</v>
      </c>
      <c r="G192" s="92">
        <v>102500.83</v>
      </c>
      <c r="H192" s="89">
        <f t="shared" si="47"/>
        <v>53.385848958333334</v>
      </c>
    </row>
    <row r="193" spans="1:8" s="29" customFormat="1" ht="13.5">
      <c r="A193" s="26"/>
      <c r="B193" s="26">
        <v>613700</v>
      </c>
      <c r="C193" s="26"/>
      <c r="D193" s="27" t="s">
        <v>287</v>
      </c>
      <c r="E193" s="26" t="s">
        <v>288</v>
      </c>
      <c r="F193" s="78">
        <v>877000</v>
      </c>
      <c r="G193" s="92">
        <v>176394.68</v>
      </c>
      <c r="H193" s="89">
        <f t="shared" si="47"/>
        <v>20.113418472063852</v>
      </c>
    </row>
    <row r="194" spans="1:8" s="29" customFormat="1" ht="13.5">
      <c r="A194" s="26"/>
      <c r="B194" s="26">
        <v>613800</v>
      </c>
      <c r="C194" s="26"/>
      <c r="D194" s="27" t="s">
        <v>289</v>
      </c>
      <c r="E194" s="26" t="s">
        <v>193</v>
      </c>
      <c r="F194" s="78">
        <v>34100</v>
      </c>
      <c r="G194" s="92">
        <v>25907.38</v>
      </c>
      <c r="H194" s="89">
        <f t="shared" si="47"/>
        <v>75.974721407624642</v>
      </c>
    </row>
    <row r="195" spans="1:8" s="29" customFormat="1" ht="13.5">
      <c r="A195" s="26"/>
      <c r="B195" s="26">
        <v>613900</v>
      </c>
      <c r="C195" s="26"/>
      <c r="D195" s="27" t="s">
        <v>291</v>
      </c>
      <c r="E195" s="26" t="s">
        <v>189</v>
      </c>
      <c r="F195" s="78">
        <v>1135400</v>
      </c>
      <c r="G195" s="92">
        <v>629514.13</v>
      </c>
      <c r="H195" s="89">
        <f t="shared" si="47"/>
        <v>55.444260172626386</v>
      </c>
    </row>
    <row r="196" spans="1:8" s="25" customFormat="1" ht="13.5">
      <c r="A196" s="22">
        <v>614000</v>
      </c>
      <c r="B196" s="22"/>
      <c r="C196" s="22"/>
      <c r="D196" s="23" t="s">
        <v>295</v>
      </c>
      <c r="E196" s="22" t="s">
        <v>202</v>
      </c>
      <c r="F196" s="76">
        <f>SUM(F197:F203)</f>
        <v>5941000</v>
      </c>
      <c r="G196" s="90">
        <f t="shared" ref="G196" si="51">SUM(G197:G203)</f>
        <v>5202023.3100000005</v>
      </c>
      <c r="H196" s="89">
        <f t="shared" si="47"/>
        <v>87.561409022050171</v>
      </c>
    </row>
    <row r="197" spans="1:8" s="29" customFormat="1" ht="13.5">
      <c r="A197" s="26"/>
      <c r="B197" s="26">
        <v>614100</v>
      </c>
      <c r="C197" s="26"/>
      <c r="D197" s="27" t="s">
        <v>296</v>
      </c>
      <c r="E197" s="26" t="s">
        <v>310</v>
      </c>
      <c r="F197" s="78">
        <v>260000</v>
      </c>
      <c r="G197" s="92">
        <v>232194.96</v>
      </c>
      <c r="H197" s="89">
        <f t="shared" si="47"/>
        <v>89.305753846153848</v>
      </c>
    </row>
    <row r="198" spans="1:8" s="29" customFormat="1" ht="13.5">
      <c r="A198" s="26"/>
      <c r="B198" s="26">
        <v>614200</v>
      </c>
      <c r="C198" s="26"/>
      <c r="D198" s="27" t="s">
        <v>297</v>
      </c>
      <c r="E198" s="26" t="s">
        <v>311</v>
      </c>
      <c r="F198" s="78">
        <v>3428000</v>
      </c>
      <c r="G198" s="92">
        <v>3658566.62</v>
      </c>
      <c r="H198" s="89">
        <f t="shared" si="47"/>
        <v>106.72598074679114</v>
      </c>
    </row>
    <row r="199" spans="1:8" s="29" customFormat="1" ht="13.5">
      <c r="A199" s="26"/>
      <c r="B199" s="26">
        <v>614300</v>
      </c>
      <c r="C199" s="26"/>
      <c r="D199" s="27" t="s">
        <v>299</v>
      </c>
      <c r="E199" s="26" t="s">
        <v>312</v>
      </c>
      <c r="F199" s="78">
        <v>1157000</v>
      </c>
      <c r="G199" s="92">
        <v>279826.14</v>
      </c>
      <c r="H199" s="89">
        <f t="shared" si="47"/>
        <v>24.185491789109768</v>
      </c>
    </row>
    <row r="200" spans="1:8" s="29" customFormat="1" ht="13.5">
      <c r="A200" s="26"/>
      <c r="B200" s="26">
        <v>614400</v>
      </c>
      <c r="C200" s="26"/>
      <c r="D200" s="27" t="s">
        <v>313</v>
      </c>
      <c r="E200" s="26" t="s">
        <v>314</v>
      </c>
      <c r="F200" s="78">
        <v>781000</v>
      </c>
      <c r="G200" s="92">
        <v>601000</v>
      </c>
      <c r="H200" s="89">
        <f t="shared" si="47"/>
        <v>76.952624839948783</v>
      </c>
    </row>
    <row r="201" spans="1:8" s="29" customFormat="1" ht="13.5">
      <c r="A201" s="26"/>
      <c r="B201" s="27" t="s">
        <v>315</v>
      </c>
      <c r="C201" s="26"/>
      <c r="D201" s="27" t="s">
        <v>316</v>
      </c>
      <c r="E201" s="59" t="s">
        <v>317</v>
      </c>
      <c r="F201" s="78">
        <v>180000</v>
      </c>
      <c r="G201" s="92">
        <v>360013.63</v>
      </c>
      <c r="H201" s="89">
        <f t="shared" si="47"/>
        <v>200.00757222222222</v>
      </c>
    </row>
    <row r="202" spans="1:8" s="29" customFormat="1" ht="13.5">
      <c r="A202" s="26"/>
      <c r="B202" s="26">
        <v>614800</v>
      </c>
      <c r="C202" s="26"/>
      <c r="D202" s="27" t="s">
        <v>318</v>
      </c>
      <c r="E202" s="26" t="s">
        <v>319</v>
      </c>
      <c r="F202" s="78">
        <v>85000</v>
      </c>
      <c r="G202" s="92">
        <v>57348.35</v>
      </c>
      <c r="H202" s="89">
        <f t="shared" si="47"/>
        <v>67.468647058823521</v>
      </c>
    </row>
    <row r="203" spans="1:8" s="29" customFormat="1" ht="13.5">
      <c r="A203" s="26"/>
      <c r="B203" s="26">
        <v>614800</v>
      </c>
      <c r="C203" s="26"/>
      <c r="D203" s="27" t="s">
        <v>320</v>
      </c>
      <c r="E203" s="26" t="s">
        <v>321</v>
      </c>
      <c r="F203" s="78">
        <v>50000</v>
      </c>
      <c r="G203" s="92">
        <v>13073.61</v>
      </c>
      <c r="H203" s="89">
        <f t="shared" si="47"/>
        <v>26.147220000000001</v>
      </c>
    </row>
    <row r="204" spans="1:8" s="25" customFormat="1" ht="13.5">
      <c r="A204" s="22">
        <v>616000</v>
      </c>
      <c r="B204" s="47"/>
      <c r="C204" s="22"/>
      <c r="D204" s="23" t="s">
        <v>322</v>
      </c>
      <c r="E204" s="22" t="s">
        <v>228</v>
      </c>
      <c r="F204" s="76">
        <f>SUM(F205)</f>
        <v>210000</v>
      </c>
      <c r="G204" s="90">
        <f t="shared" ref="G204" si="52">SUM(G205)</f>
        <v>84284.33</v>
      </c>
      <c r="H204" s="89">
        <f t="shared" si="47"/>
        <v>40.135395238095242</v>
      </c>
    </row>
    <row r="205" spans="1:8" s="29" customFormat="1" ht="13.5">
      <c r="A205" s="26"/>
      <c r="B205" s="48">
        <v>616100</v>
      </c>
      <c r="C205" s="26"/>
      <c r="D205" s="27" t="s">
        <v>323</v>
      </c>
      <c r="E205" s="26" t="s">
        <v>230</v>
      </c>
      <c r="F205" s="78">
        <v>210000</v>
      </c>
      <c r="G205" s="92">
        <v>84284.33</v>
      </c>
      <c r="H205" s="89">
        <f t="shared" si="47"/>
        <v>40.135395238095242</v>
      </c>
    </row>
    <row r="206" spans="1:8" s="25" customFormat="1" ht="13.5">
      <c r="A206" s="22">
        <v>810000</v>
      </c>
      <c r="B206" s="22"/>
      <c r="C206" s="22"/>
      <c r="D206" s="23" t="s">
        <v>332</v>
      </c>
      <c r="E206" s="56" t="s">
        <v>219</v>
      </c>
      <c r="F206" s="76">
        <f>SUM(F207:F210)</f>
        <v>5766000</v>
      </c>
      <c r="G206" s="90">
        <f t="shared" ref="G206" si="53">SUM(G207:G210)</f>
        <v>1862146.94</v>
      </c>
      <c r="H206" s="89">
        <f t="shared" si="47"/>
        <v>32.295298994103362</v>
      </c>
    </row>
    <row r="207" spans="1:8" s="29" customFormat="1" ht="13.5">
      <c r="A207" s="26"/>
      <c r="B207" s="26">
        <v>821100</v>
      </c>
      <c r="C207" s="26"/>
      <c r="D207" s="27" t="s">
        <v>54</v>
      </c>
      <c r="E207" s="26" t="s">
        <v>324</v>
      </c>
      <c r="F207" s="78">
        <v>100000</v>
      </c>
      <c r="G207" s="92">
        <v>24000</v>
      </c>
      <c r="H207" s="89">
        <f t="shared" si="47"/>
        <v>24</v>
      </c>
    </row>
    <row r="208" spans="1:8" s="29" customFormat="1" ht="13.5">
      <c r="A208" s="26"/>
      <c r="B208" s="26">
        <v>821300</v>
      </c>
      <c r="C208" s="26"/>
      <c r="D208" s="27" t="s">
        <v>73</v>
      </c>
      <c r="E208" s="26" t="s">
        <v>300</v>
      </c>
      <c r="F208" s="78">
        <v>583000</v>
      </c>
      <c r="G208" s="92">
        <v>243748.43</v>
      </c>
      <c r="H208" s="89">
        <f t="shared" si="47"/>
        <v>41.809336192109775</v>
      </c>
    </row>
    <row r="209" spans="1:8" s="29" customFormat="1" ht="13.5">
      <c r="A209" s="26"/>
      <c r="B209" s="26">
        <v>821500</v>
      </c>
      <c r="C209" s="26"/>
      <c r="D209" s="27" t="s">
        <v>83</v>
      </c>
      <c r="E209" s="26" t="s">
        <v>325</v>
      </c>
      <c r="F209" s="78">
        <v>310000</v>
      </c>
      <c r="G209" s="92">
        <v>57687.16</v>
      </c>
      <c r="H209" s="89">
        <f t="shared" si="47"/>
        <v>18.608761290322583</v>
      </c>
    </row>
    <row r="210" spans="1:8" s="29" customFormat="1" ht="13.5">
      <c r="A210" s="26"/>
      <c r="B210" s="26">
        <v>821600</v>
      </c>
      <c r="C210" s="26"/>
      <c r="D210" s="27" t="s">
        <v>89</v>
      </c>
      <c r="E210" s="26" t="s">
        <v>301</v>
      </c>
      <c r="F210" s="78">
        <v>4773000</v>
      </c>
      <c r="G210" s="92">
        <v>1536711.35</v>
      </c>
      <c r="H210" s="89">
        <f t="shared" si="47"/>
        <v>32.195921852084645</v>
      </c>
    </row>
    <row r="211" spans="1:8" s="25" customFormat="1" ht="13.5">
      <c r="A211" s="22"/>
      <c r="B211" s="22"/>
      <c r="C211" s="22"/>
      <c r="D211" s="23" t="s">
        <v>171</v>
      </c>
      <c r="E211" s="56" t="s">
        <v>190</v>
      </c>
      <c r="F211" s="76">
        <v>40000</v>
      </c>
      <c r="G211" s="90">
        <v>20600</v>
      </c>
      <c r="H211" s="89">
        <f t="shared" si="47"/>
        <v>51.5</v>
      </c>
    </row>
    <row r="212" spans="1:8" s="29" customFormat="1" ht="13.5">
      <c r="A212" s="26"/>
      <c r="B212" s="26"/>
      <c r="C212" s="26"/>
      <c r="D212" s="27"/>
      <c r="E212" s="56" t="s">
        <v>308</v>
      </c>
      <c r="F212" s="76">
        <f>SUM(F181+F206+F211)</f>
        <v>20250500</v>
      </c>
      <c r="G212" s="90">
        <f t="shared" ref="G212" si="54">SUM(G181+G206+G211)</f>
        <v>13723436.510000002</v>
      </c>
      <c r="H212" s="89">
        <f t="shared" si="47"/>
        <v>67.768383546085289</v>
      </c>
    </row>
    <row r="213" spans="1:8" s="25" customFormat="1" ht="13.5">
      <c r="A213" s="22"/>
      <c r="B213" s="22">
        <v>823100</v>
      </c>
      <c r="C213" s="22"/>
      <c r="D213" s="23" t="s">
        <v>338</v>
      </c>
      <c r="E213" s="56" t="s">
        <v>326</v>
      </c>
      <c r="F213" s="76">
        <v>725000</v>
      </c>
      <c r="G213" s="90">
        <v>553466.54</v>
      </c>
      <c r="H213" s="89">
        <f t="shared" si="47"/>
        <v>76.340212413793111</v>
      </c>
    </row>
    <row r="214" spans="1:8" s="29" customFormat="1" ht="13.5">
      <c r="A214" s="26"/>
      <c r="B214" s="26"/>
      <c r="C214" s="26"/>
      <c r="D214" s="27"/>
      <c r="E214" s="56" t="s">
        <v>327</v>
      </c>
      <c r="F214" s="76">
        <f>SUM(F181+F206+F211+F213)</f>
        <v>20975500</v>
      </c>
      <c r="G214" s="90">
        <f t="shared" ref="G214" si="55">SUM(G181+G206+G211+G213)</f>
        <v>14276903.050000001</v>
      </c>
      <c r="H214" s="89">
        <f t="shared" si="47"/>
        <v>68.064661390670068</v>
      </c>
    </row>
    <row r="215" spans="1:8" s="53" customFormat="1" ht="12.75">
      <c r="A215" s="38"/>
      <c r="B215" s="38"/>
      <c r="C215" s="38"/>
      <c r="D215" s="39"/>
      <c r="E215" s="38"/>
      <c r="F215" s="41"/>
      <c r="G215" s="95"/>
      <c r="H215" s="41"/>
    </row>
  </sheetData>
  <printOptions horizontalCentered="1"/>
  <pageMargins left="0.51181102362204722" right="0.70866141732283472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</vt:lpstr>
      <vt:lpstr>(prihodi)</vt:lpstr>
      <vt:lpstr>(izdaci)  </vt:lpstr>
      <vt:lpstr>Sheet1</vt:lpstr>
      <vt:lpstr>Sheet2</vt:lpstr>
      <vt:lpstr>Sheet3</vt:lpstr>
      <vt:lpstr>'(izdaci) 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2021-02-26T12:30:06Z</cp:lastPrinted>
  <dcterms:created xsi:type="dcterms:W3CDTF">2016-11-03T07:20:33Z</dcterms:created>
  <dcterms:modified xsi:type="dcterms:W3CDTF">2021-03-16T13:35:21Z</dcterms:modified>
</cp:coreProperties>
</file>