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15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'!$7:$8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H18" i="9"/>
  <c r="H250"/>
  <c r="H248"/>
  <c r="H247"/>
  <c r="H246"/>
  <c r="H245"/>
  <c r="H244"/>
  <c r="H242"/>
  <c r="H240"/>
  <c r="H239"/>
  <c r="H238"/>
  <c r="H237"/>
  <c r="H236"/>
  <c r="H235"/>
  <c r="H234"/>
  <c r="H232"/>
  <c r="H231"/>
  <c r="H230"/>
  <c r="H229"/>
  <c r="H228"/>
  <c r="H227"/>
  <c r="H226"/>
  <c r="H225"/>
  <c r="H223"/>
  <c r="H221"/>
  <c r="H220"/>
  <c r="H214"/>
  <c r="H212"/>
  <c r="H211"/>
  <c r="H209"/>
  <c r="H208"/>
  <c r="H207"/>
  <c r="H206"/>
  <c r="H205"/>
  <c r="H204"/>
  <c r="H203"/>
  <c r="H202"/>
  <c r="H200"/>
  <c r="H198"/>
  <c r="H197"/>
  <c r="H192"/>
  <c r="H191"/>
  <c r="H186"/>
  <c r="H185"/>
  <c r="H180"/>
  <c r="H179"/>
  <c r="H178"/>
  <c r="H177"/>
  <c r="H176"/>
  <c r="H175"/>
  <c r="H170"/>
  <c r="H169"/>
  <c r="H168"/>
  <c r="H163"/>
  <c r="H162"/>
  <c r="H161"/>
  <c r="H160"/>
  <c r="H158"/>
  <c r="H156"/>
  <c r="H155"/>
  <c r="H154"/>
  <c r="H153"/>
  <c r="H152"/>
  <c r="H151"/>
  <c r="H150"/>
  <c r="H149"/>
  <c r="H148"/>
  <c r="H147"/>
  <c r="H145"/>
  <c r="H143"/>
  <c r="H142"/>
  <c r="H136"/>
  <c r="H135"/>
  <c r="H134"/>
  <c r="H133"/>
  <c r="H132"/>
  <c r="H131"/>
  <c r="H130"/>
  <c r="H129"/>
  <c r="H128"/>
  <c r="H126"/>
  <c r="H124"/>
  <c r="H123"/>
  <c r="H121"/>
  <c r="H120"/>
  <c r="H119"/>
  <c r="H118"/>
  <c r="H117"/>
  <c r="H116"/>
  <c r="H115"/>
  <c r="H114"/>
  <c r="H113"/>
  <c r="H112"/>
  <c r="H111"/>
  <c r="H110"/>
  <c r="H109"/>
  <c r="H108"/>
  <c r="H103"/>
  <c r="H102"/>
  <c r="H100"/>
  <c r="H99"/>
  <c r="H98"/>
  <c r="H96"/>
  <c r="H95"/>
  <c r="H94"/>
  <c r="H93"/>
  <c r="H92"/>
  <c r="H91"/>
  <c r="H90"/>
  <c r="H89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3"/>
  <c r="H42"/>
  <c r="H41"/>
  <c r="H36"/>
  <c r="H35"/>
  <c r="H34"/>
  <c r="H33"/>
  <c r="H32"/>
  <c r="H31"/>
  <c r="H30"/>
  <c r="H28"/>
  <c r="H27"/>
  <c r="H26"/>
  <c r="H25"/>
  <c r="H24"/>
  <c r="H17"/>
  <c r="H15"/>
  <c r="H14"/>
  <c r="H13"/>
  <c r="H12"/>
  <c r="G243"/>
  <c r="G241"/>
  <c r="G233"/>
  <c r="G224"/>
  <c r="G222"/>
  <c r="G219"/>
  <c r="G213"/>
  <c r="G210"/>
  <c r="G201"/>
  <c r="G199"/>
  <c r="G196"/>
  <c r="G195" s="1"/>
  <c r="G215" s="1"/>
  <c r="G190"/>
  <c r="G189"/>
  <c r="G193" s="1"/>
  <c r="G184"/>
  <c r="G183"/>
  <c r="G187" s="1"/>
  <c r="G174"/>
  <c r="G173" s="1"/>
  <c r="G181" s="1"/>
  <c r="G167"/>
  <c r="G166" s="1"/>
  <c r="G159"/>
  <c r="G157"/>
  <c r="G146"/>
  <c r="G144"/>
  <c r="G141"/>
  <c r="G127"/>
  <c r="G125"/>
  <c r="G122"/>
  <c r="G107"/>
  <c r="G101"/>
  <c r="G97"/>
  <c r="G88"/>
  <c r="G44"/>
  <c r="G40"/>
  <c r="G39"/>
  <c r="G85" s="1"/>
  <c r="G29"/>
  <c r="G23"/>
  <c r="G16"/>
  <c r="G11"/>
  <c r="G10" s="1"/>
  <c r="I107" i="4"/>
  <c r="I105"/>
  <c r="I104"/>
  <c r="I103"/>
  <c r="I102"/>
  <c r="I100"/>
  <c r="I99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3"/>
  <c r="I72"/>
  <c r="I71"/>
  <c r="I70"/>
  <c r="I68"/>
  <c r="I67"/>
  <c r="I66"/>
  <c r="I65"/>
  <c r="I63"/>
  <c r="I62"/>
  <c r="I61"/>
  <c r="I60"/>
  <c r="I59"/>
  <c r="I58"/>
  <c r="I57"/>
  <c r="I56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3"/>
  <c r="I32"/>
  <c r="I31"/>
  <c r="I30"/>
  <c r="I29"/>
  <c r="I28"/>
  <c r="I27"/>
  <c r="I26"/>
  <c r="I25"/>
  <c r="I24"/>
  <c r="I23"/>
  <c r="I22"/>
  <c r="I21"/>
  <c r="I18"/>
  <c r="I17"/>
  <c r="I16"/>
  <c r="I15"/>
  <c r="I14"/>
  <c r="I13"/>
  <c r="I12"/>
  <c r="I11"/>
  <c r="H102"/>
  <c r="H98"/>
  <c r="H97" s="1"/>
  <c r="H96" s="1"/>
  <c r="I96" s="1"/>
  <c r="H94"/>
  <c r="H93"/>
  <c r="H90"/>
  <c r="H89" s="1"/>
  <c r="H86"/>
  <c r="H85" s="1"/>
  <c r="H80"/>
  <c r="H78"/>
  <c r="H74"/>
  <c r="I74" s="1"/>
  <c r="H70"/>
  <c r="H69"/>
  <c r="I69" s="1"/>
  <c r="H66"/>
  <c r="H64"/>
  <c r="I64" s="1"/>
  <c r="H62"/>
  <c r="H56"/>
  <c r="H55" s="1"/>
  <c r="I55" s="1"/>
  <c r="H53"/>
  <c r="H52" s="1"/>
  <c r="H50"/>
  <c r="H49" s="1"/>
  <c r="H47"/>
  <c r="H45"/>
  <c r="H44"/>
  <c r="H42"/>
  <c r="H38"/>
  <c r="H36"/>
  <c r="H35"/>
  <c r="H32"/>
  <c r="H30"/>
  <c r="H28"/>
  <c r="H27" s="1"/>
  <c r="H20"/>
  <c r="H19" s="1"/>
  <c r="I19" s="1"/>
  <c r="H16"/>
  <c r="H14"/>
  <c r="H10"/>
  <c r="H9" s="1"/>
  <c r="I9" s="1"/>
  <c r="F243" i="9"/>
  <c r="F241"/>
  <c r="F233"/>
  <c r="F224"/>
  <c r="F222"/>
  <c r="F219"/>
  <c r="F213"/>
  <c r="F210"/>
  <c r="F201"/>
  <c r="F199"/>
  <c r="F196"/>
  <c r="F190"/>
  <c r="F189" s="1"/>
  <c r="F193" s="1"/>
  <c r="F184"/>
  <c r="F183" s="1"/>
  <c r="F187" s="1"/>
  <c r="F174"/>
  <c r="F173" s="1"/>
  <c r="F181" s="1"/>
  <c r="F167"/>
  <c r="F166" s="1"/>
  <c r="F171" s="1"/>
  <c r="F159"/>
  <c r="F157"/>
  <c r="F146"/>
  <c r="F144"/>
  <c r="F141"/>
  <c r="F140" s="1"/>
  <c r="F164" s="1"/>
  <c r="F127"/>
  <c r="F125"/>
  <c r="F122"/>
  <c r="F107"/>
  <c r="F106" s="1"/>
  <c r="F137" s="1"/>
  <c r="F101"/>
  <c r="F97"/>
  <c r="F88"/>
  <c r="F87"/>
  <c r="F104" s="1"/>
  <c r="F44"/>
  <c r="F40"/>
  <c r="F29"/>
  <c r="F23"/>
  <c r="F16"/>
  <c r="F11"/>
  <c r="F10" s="1"/>
  <c r="G102" i="4"/>
  <c r="G98"/>
  <c r="G97" s="1"/>
  <c r="G96" s="1"/>
  <c r="G94"/>
  <c r="G93"/>
  <c r="G90"/>
  <c r="G89"/>
  <c r="G86"/>
  <c r="G85"/>
  <c r="G80"/>
  <c r="G78"/>
  <c r="G74"/>
  <c r="G70"/>
  <c r="G69" s="1"/>
  <c r="G66"/>
  <c r="G64"/>
  <c r="G62"/>
  <c r="G56"/>
  <c r="G55" s="1"/>
  <c r="G53"/>
  <c r="G52"/>
  <c r="G50"/>
  <c r="G49"/>
  <c r="G47"/>
  <c r="G45"/>
  <c r="G44" s="1"/>
  <c r="G42"/>
  <c r="G38"/>
  <c r="G36"/>
  <c r="G32"/>
  <c r="G30"/>
  <c r="G28"/>
  <c r="G27" s="1"/>
  <c r="G20"/>
  <c r="G19" s="1"/>
  <c r="G16"/>
  <c r="G14"/>
  <c r="G10"/>
  <c r="G9" s="1"/>
  <c r="G8" s="1"/>
  <c r="I20" l="1"/>
  <c r="I10"/>
  <c r="I97"/>
  <c r="I98"/>
  <c r="H34"/>
  <c r="I34" s="1"/>
  <c r="G20" i="9"/>
  <c r="G22"/>
  <c r="G106"/>
  <c r="G137" s="1"/>
  <c r="H137" s="1"/>
  <c r="G140"/>
  <c r="G164" s="1"/>
  <c r="H164" s="1"/>
  <c r="F218"/>
  <c r="H16"/>
  <c r="H29"/>
  <c r="H40"/>
  <c r="H101"/>
  <c r="H122"/>
  <c r="H127"/>
  <c r="H144"/>
  <c r="H157"/>
  <c r="H187"/>
  <c r="H193"/>
  <c r="H201"/>
  <c r="H213"/>
  <c r="H222"/>
  <c r="H233"/>
  <c r="H243"/>
  <c r="H11"/>
  <c r="H44"/>
  <c r="H97"/>
  <c r="H125"/>
  <c r="H146"/>
  <c r="H159"/>
  <c r="H181"/>
  <c r="H184"/>
  <c r="H190"/>
  <c r="H199"/>
  <c r="H210"/>
  <c r="H219"/>
  <c r="H224"/>
  <c r="H241"/>
  <c r="G171"/>
  <c r="H171" s="1"/>
  <c r="H166"/>
  <c r="G37"/>
  <c r="H23"/>
  <c r="H106"/>
  <c r="H167"/>
  <c r="H174"/>
  <c r="H183"/>
  <c r="G87"/>
  <c r="G218"/>
  <c r="H218" s="1"/>
  <c r="H88"/>
  <c r="H107"/>
  <c r="H141"/>
  <c r="H173"/>
  <c r="H189"/>
  <c r="H196"/>
  <c r="H10"/>
  <c r="H8" i="4"/>
  <c r="F22" i="9"/>
  <c r="F37" s="1"/>
  <c r="F39"/>
  <c r="F85" s="1"/>
  <c r="H85" s="1"/>
  <c r="F20"/>
  <c r="H20" s="1"/>
  <c r="F195"/>
  <c r="F215" s="1"/>
  <c r="H215" s="1"/>
  <c r="F249"/>
  <c r="F251"/>
  <c r="G35" i="4"/>
  <c r="G34" s="1"/>
  <c r="G101" s="1"/>
  <c r="G249" i="9" l="1"/>
  <c r="H249" s="1"/>
  <c r="H101" i="4"/>
  <c r="I101" s="1"/>
  <c r="I8"/>
  <c r="H140" i="9"/>
  <c r="G251"/>
  <c r="H251" s="1"/>
  <c r="G104"/>
  <c r="H87"/>
  <c r="H39"/>
  <c r="H22"/>
  <c r="H195"/>
  <c r="H37"/>
  <c r="H106" i="4"/>
  <c r="I106" s="1"/>
  <c r="F216" i="9"/>
  <c r="G108" i="4"/>
  <c r="G106"/>
  <c r="H108" l="1"/>
  <c r="I108" s="1"/>
  <c r="H104" i="9"/>
  <c r="G216"/>
  <c r="H216" s="1"/>
  <c r="F98" i="4"/>
  <c r="F102" l="1"/>
  <c r="F94"/>
  <c r="F93" s="1"/>
  <c r="F90"/>
  <c r="F89" s="1"/>
  <c r="F86"/>
  <c r="F85" s="1"/>
  <c r="F80"/>
  <c r="F78"/>
  <c r="F74"/>
  <c r="F70"/>
  <c r="F66"/>
  <c r="F64"/>
  <c r="F62"/>
  <c r="F56"/>
  <c r="F53"/>
  <c r="F52" s="1"/>
  <c r="F50"/>
  <c r="F49" s="1"/>
  <c r="F47"/>
  <c r="F45"/>
  <c r="F42"/>
  <c r="F38"/>
  <c r="F36"/>
  <c r="F32"/>
  <c r="F30"/>
  <c r="F28"/>
  <c r="F20"/>
  <c r="F19" s="1"/>
  <c r="F16"/>
  <c r="F14"/>
  <c r="F10"/>
  <c r="F55" l="1"/>
  <c r="F27"/>
  <c r="F97"/>
  <c r="F69"/>
  <c r="F44"/>
  <c r="F35"/>
  <c r="F9"/>
  <c r="F8" s="1"/>
  <c r="F96" l="1"/>
  <c r="F34"/>
  <c r="F101" l="1"/>
  <c r="F108" s="1"/>
  <c r="F106" l="1"/>
</calcChain>
</file>

<file path=xl/sharedStrings.xml><?xml version="1.0" encoding="utf-8"?>
<sst xmlns="http://schemas.openxmlformats.org/spreadsheetml/2006/main" count="826" uniqueCount="508">
  <si>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</si>
  <si>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</si>
  <si>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</si>
  <si>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</si>
  <si>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</si>
  <si>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</si>
  <si>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</si>
  <si>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</si>
  <si>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</si>
  <si>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</si>
  <si>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</si>
  <si>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</si>
  <si>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</si>
  <si>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</si>
  <si>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</si>
  <si>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</si>
  <si>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</si>
  <si>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</si>
  <si>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</si>
  <si>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</si>
  <si>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</si>
  <si>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</si>
  <si>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</si>
  <si>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</si>
  <si>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</si>
  <si>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</si>
  <si>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</si>
  <si>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</si>
  <si>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</si>
  <si>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</si>
  <si>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</si>
  <si>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</si>
  <si>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</si>
  <si>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</si>
  <si>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</si>
  <si>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</si>
  <si>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</si>
  <si>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</si>
  <si>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</si>
  <si>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</si>
  <si>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</si>
  <si>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</si>
  <si>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</si>
  <si>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</si>
  <si>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</si>
  <si>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</si>
  <si>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</si>
  <si>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</si>
  <si>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</si>
  <si>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</si>
  <si>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</si>
  <si>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</si>
  <si>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</si>
  <si>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</si>
  <si>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</si>
  <si>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</si>
  <si>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</si>
  <si>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</si>
  <si>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</si>
  <si>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</si>
  <si>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</si>
  <si>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</si>
  <si>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</si>
  <si>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</si>
  <si>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</si>
  <si>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</si>
  <si>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</si>
  <si>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</si>
  <si>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</si>
  <si>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</si>
  <si>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</si>
  <si>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</si>
  <si>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</si>
  <si>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</si>
  <si>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</si>
  <si>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</si>
  <si>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</si>
  <si>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</si>
  <si>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</si>
  <si>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</si>
  <si>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</si>
  <si>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</si>
  <si>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</si>
  <si>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</si>
  <si>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</si>
  <si>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</si>
  <si>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</si>
  <si>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</si>
  <si>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</si>
  <si>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</si>
  <si>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</si>
  <si>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</si>
  <si>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</si>
  <si>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</si>
  <si>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</si>
  <si>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</si>
  <si>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</si>
  <si>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</si>
  <si>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</si>
  <si>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</si>
  <si>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</si>
  <si>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</si>
  <si>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</si>
  <si>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</si>
  <si>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</si>
  <si>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</si>
  <si>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</si>
  <si>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</si>
  <si>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</si>
  <si>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</si>
  <si>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</si>
  <si>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</si>
  <si>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</si>
  <si>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</si>
  <si>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</si>
  <si>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</si>
  <si>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</si>
  <si>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</si>
  <si>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</si>
  <si>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</si>
  <si>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</si>
  <si>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</si>
  <si>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</si>
  <si>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</si>
  <si>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</si>
  <si>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</si>
  <si>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</si>
  <si>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</si>
  <si>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</si>
  <si>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</si>
  <si>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</si>
  <si>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</si>
  <si>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</si>
  <si>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</si>
  <si>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</si>
  <si>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</si>
  <si>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</si>
  <si>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</si>
  <si>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</si>
  <si>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</si>
  <si>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</si>
  <si>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</si>
  <si>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</si>
  <si>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</si>
  <si>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</si>
  <si>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</si>
  <si>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</si>
  <si>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</si>
  <si>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</si>
  <si>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</si>
  <si>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</si>
  <si>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</si>
  <si>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</si>
  <si>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</si>
  <si>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</si>
  <si>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</si>
  <si>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</si>
  <si>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</si>
  <si>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</si>
  <si>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</si>
  <si>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</si>
  <si>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</si>
  <si>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</si>
  <si>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</si>
  <si>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</si>
  <si>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</si>
  <si>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</si>
  <si>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</si>
  <si>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</si>
  <si>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</si>
  <si>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</si>
  <si>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</si>
  <si>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</si>
  <si>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</si>
  <si>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</si>
  <si>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</si>
  <si>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</si>
  <si>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</si>
  <si>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</si>
  <si>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</si>
  <si>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</si>
  <si>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</si>
  <si>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</si>
  <si>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</si>
  <si>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</si>
  <si>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</si>
  <si>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</si>
  <si>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</si>
  <si>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</si>
  <si>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</si>
  <si>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</si>
  <si>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</si>
  <si>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</si>
  <si>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</si>
  <si>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</si>
  <si>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</si>
  <si>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</si>
  <si>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</si>
  <si>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</si>
  <si>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</si>
  <si>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</si>
  <si>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</si>
  <si>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</si>
  <si>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</si>
  <si>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</si>
  <si>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</si>
  <si>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</si>
  <si>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</si>
  <si>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</si>
  <si>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</si>
  <si>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</si>
  <si>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</si>
  <si>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</si>
  <si>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</si>
  <si>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</si>
  <si>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</si>
  <si>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</si>
  <si>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</si>
  <si>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</si>
  <si>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</si>
  <si>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</si>
  <si>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</si>
  <si>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</si>
  <si>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</si>
  <si>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</si>
  <si>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</si>
  <si>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</si>
  <si>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</si>
  <si>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</si>
  <si>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</si>
  <si>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</si>
  <si>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</si>
  <si>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</si>
  <si>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</si>
  <si>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</si>
  <si>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</si>
  <si>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</si>
  <si>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</si>
  <si>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</si>
  <si>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</si>
  <si>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</si>
  <si>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</si>
  <si>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</si>
  <si>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</si>
  <si>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</si>
  <si>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</si>
  <si>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</si>
  <si>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</si>
  <si>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</si>
  <si>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</si>
  <si>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</si>
  <si>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</si>
  <si>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</si>
  <si>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</si>
  <si>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</si>
  <si>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</si>
  <si>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</si>
  <si>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</si>
  <si>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</si>
  <si>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</si>
  <si>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</si>
  <si>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</si>
  <si>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</si>
  <si>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</si>
  <si>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</si>
  <si>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</si>
  <si>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</si>
  <si>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</si>
  <si>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</si>
  <si>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</si>
  <si>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</si>
  <si>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</si>
  <si>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</si>
  <si>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</si>
  <si>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</si>
  <si>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</si>
  <si>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</si>
  <si>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</si>
  <si>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</si>
  <si>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</si>
  <si>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</si>
  <si>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</si>
  <si>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</si>
  <si>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</si>
  <si>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</si>
  <si>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</si>
  <si>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</si>
  <si>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</si>
  <si>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</si>
  <si>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</si>
  <si>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</si>
  <si>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</si>
  <si>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</si>
  <si>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</si>
  <si>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</si>
  <si>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</si>
  <si>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</si>
  <si>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</si>
  <si>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</si>
  <si>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</si>
  <si>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</si>
  <si>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</si>
  <si>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</si>
  <si>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</si>
  <si>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</si>
  <si>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</si>
  <si>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</si>
  <si>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</si>
  <si>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</si>
  <si>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</si>
  <si>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</si>
  <si>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</si>
  <si>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</si>
  <si>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</si>
  <si>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</si>
  <si>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</si>
  <si>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</si>
  <si>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</si>
  <si>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</si>
  <si>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</si>
  <si>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</si>
  <si>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</si>
  <si>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</si>
  <si>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</si>
  <si>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</si>
  <si>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</si>
  <si>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</si>
  <si>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</si>
  <si>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</si>
  <si>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</si>
  <si>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</si>
  <si>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</si>
  <si>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</si>
  <si>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</si>
  <si>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</si>
  <si>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</si>
  <si>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</si>
  <si>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</si>
  <si>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</si>
  <si>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</si>
  <si>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</si>
  <si>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</si>
  <si>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</si>
  <si>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</si>
  <si>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</si>
  <si>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</si>
  <si>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</si>
  <si>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</si>
  <si>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</si>
  <si>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</si>
  <si>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</si>
  <si>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</si>
  <si>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</si>
  <si>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</si>
  <si>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</si>
  <si>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</si>
  <si>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</si>
  <si>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</si>
  <si>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</si>
  <si>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</si>
  <si>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</si>
  <si>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</si>
  <si>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</si>
  <si>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</si>
  <si>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  </t>
  </si>
  <si>
    <t xml:space="preserve">               </t>
  </si>
  <si>
    <t>RASHODI I IZDACI</t>
  </si>
  <si>
    <t>član 3.</t>
  </si>
  <si>
    <t>(izdaci po budžetskim korisnicima)</t>
  </si>
  <si>
    <t>član 4.</t>
  </si>
  <si>
    <t>(korištenje tekuće rezerve)</t>
  </si>
  <si>
    <t>član 5.</t>
  </si>
  <si>
    <t>(završne odredbe)</t>
  </si>
  <si>
    <t xml:space="preserve">UKUPNI PRIHODI </t>
  </si>
  <si>
    <t>PRIHODI I PRIMICI</t>
  </si>
  <si>
    <t>Sufinansiranje nabavke opreme za JP i JU čiji je osnivač Grad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</si>
  <si>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</si>
  <si>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</si>
  <si>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</si>
  <si>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</si>
  <si>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 xml:space="preserve">kako slijedi:                                                                                                                          </t>
  </si>
  <si>
    <t>Izdaci za provođenje izbora i naknade članovima Izborne komisije</t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</si>
  <si>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</si>
  <si>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</si>
  <si>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</si>
  <si>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</si>
  <si>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</si>
  <si>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</si>
  <si>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</si>
  <si>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 xml:space="preserve">                                                                      član 2.</t>
  </si>
  <si>
    <t>BUDŽET ZA 2021.g</t>
  </si>
  <si>
    <t>Transfer za pomoć u adaptaciji i izgradnji školskih objekata na području Grada</t>
  </si>
  <si>
    <t xml:space="preserve">Izdaci za održavanje objekata kolektivnog stanovanja 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</si>
  <si>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</si>
  <si>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</si>
  <si>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</si>
  <si>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</si>
  <si>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</si>
  <si>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</si>
  <si>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</si>
  <si>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</si>
  <si>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</si>
  <si>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</si>
  <si>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</si>
  <si>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</si>
  <si>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</si>
  <si>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</si>
  <si>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</si>
  <si>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</si>
  <si>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</si>
  <si>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 xml:space="preserve">                                                                   </t>
  </si>
  <si>
    <t>Budžet stupa na snagu danom objavljivanja u Službenom glasniku Grada Visoko, a primjenjivat će se od 01.01.2022.godine.</t>
  </si>
  <si>
    <t>Stipendije za uspješne spotiste</t>
  </si>
  <si>
    <t>Transfer za nabavku senzora za mjerenje šećera u krvi (djeca do 18g i studenti 26g)</t>
  </si>
  <si>
    <t>Transfer za podršku nastupa sportistima na međunarodnim takmičenjima</t>
  </si>
  <si>
    <t>Podrška grada projektima organizacija i institucija van teritorije Grada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</si>
  <si>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</si>
  <si>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</si>
  <si>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</si>
  <si>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Budžet Grada Visoko (u daljem tekstu Budžet) za 2022.godinu sastoji se od:</t>
  </si>
  <si>
    <t xml:space="preserve">Prihodi i primici, rashodi i izdaci po grupama utvrđuju se u bilansu prihoda i izdataka za 2022.godinu </t>
  </si>
  <si>
    <t>1.2.19.</t>
  </si>
  <si>
    <t>1.2.28.</t>
  </si>
  <si>
    <t>1.2.36.</t>
  </si>
  <si>
    <t>1.2.37.</t>
  </si>
  <si>
    <t>1.2.38.</t>
  </si>
  <si>
    <t>.086</t>
  </si>
  <si>
    <t>Sredstva prenesena iz prethodne godine</t>
  </si>
  <si>
    <t>UKUPNO</t>
  </si>
  <si>
    <t xml:space="preserve">UKUPNO </t>
  </si>
  <si>
    <t>Transferi pojedincima (liječenje,podrška vantjelesnoj oplodnji,ostvareni rezultati u sportu,nauci,kulturi....)</t>
  </si>
  <si>
    <t>1.1.11.</t>
  </si>
  <si>
    <t>1.3.9.</t>
  </si>
  <si>
    <t>I-3.SLUŽBA ZA BORAČKO-INVALIDSKU ZAŠTITU I DRUŠTVENE DJELATNOSTI</t>
  </si>
  <si>
    <t>I-5.SLUŽBA ZA INFRASTRUKTURU, EKOLOGIJU, KOMUNALNE I INSPEKCIJSKE POSLOVE</t>
  </si>
  <si>
    <t>I-6.SLUŽBA ZA OPĆU UPRAVU I ZAJEDNIČKE POSLOVE</t>
  </si>
  <si>
    <t xml:space="preserve"> I -8.STRUČNA SLUŽBA ZA GRADSKOG VIJEĆA</t>
  </si>
  <si>
    <t xml:space="preserve"> I -9.SLUŽBA INTERNE REVIZIJE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</si>
  <si>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</si>
  <si>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</si>
  <si>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</si>
  <si>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</si>
  <si>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</si>
  <si>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</si>
  <si>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</si>
  <si>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</si>
  <si>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</si>
  <si>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</si>
  <si>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</si>
  <si>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 xml:space="preserve">Transferi za isplatu šteta iz nenamjenskih sredstava budžeta </t>
  </si>
  <si>
    <t>I-1.SLUŽBA ZA URBANIZAM, IMOVINSKO-PRAVNE, GEODETSKE POSLOVE I KATASTAR NEKRETNINA</t>
  </si>
  <si>
    <t>UKUPNI IZDACI POTROŠAČKE JEDINICE 01 01 001</t>
  </si>
  <si>
    <t>I-2.SLUŽBA ZA FINANSIJE, PRIVREDU,POSLOVNE PROSTORE I EKONOMSKI RAZVOJ</t>
  </si>
  <si>
    <t>UKUPNI IZDACI POTROŠAČKE JEDINICE 02 01 001</t>
  </si>
  <si>
    <t>UKUPNI IZDACI POTROŠAČKE JEDINICE 03 01 001</t>
  </si>
  <si>
    <t>UKUPNI IZDACI POTROŠAČKE JEDINICE 04 01 001</t>
  </si>
  <si>
    <t>I-4.SLUŽBA CIVILNE ZAŠTITE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</si>
  <si>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</si>
  <si>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</si>
  <si>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</si>
  <si>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</si>
  <si>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 xml:space="preserve"> I -7.SLUŽBA KABINETA GRADONAČELNIKA 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</si>
  <si>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</si>
  <si>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</si>
  <si>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</si>
  <si>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</si>
  <si>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radu udruženja "Mladi volonteri"</t>
  </si>
  <si>
    <t>1.2.39.</t>
  </si>
  <si>
    <t>1.2.40.</t>
  </si>
  <si>
    <t>Transfer za podršku rada Akademije nauka i umjetnosti BiH</t>
  </si>
  <si>
    <t>3.1.1.2.</t>
  </si>
  <si>
    <t>Podrška projektu deminiranja na području Grada (nenamjenska sredstva budžeta)</t>
  </si>
  <si>
    <t>Izdaci za izgradnju,rušenje,adaptaciju i održavanje objekata u vlasništvu Grada</t>
  </si>
  <si>
    <t xml:space="preserve"> BUDŽET ZA 2022.g</t>
  </si>
  <si>
    <t>BUDŽET ZA 2022.g</t>
  </si>
  <si>
    <t xml:space="preserve">                                                                                BUDŽETA GRADA VISOKO ZA 2022.GODINU  </t>
  </si>
  <si>
    <t xml:space="preserve">("Službene  novine  Federacije  Bosne  i  Hercegovine" broj 102/13, 9/14, 13/14, 8/15, 91/15,     </t>
  </si>
  <si>
    <t xml:space="preserve">102/15,104/16, 5/18,11/19 i 99/19), člana 12. Zakona o pripadnosti  javnih  prihoda  Federacije   </t>
  </si>
  <si>
    <t xml:space="preserve">Bosne  i  Hercegovine ("Službene novine Federacije Bosne i Hercegovine" broj 22/06 i 22/09) </t>
  </si>
  <si>
    <t xml:space="preserve">i člana 21. Statuta Grada Visoko("Službeni glasnik  Grada Visoko" broj 10/21), Gradsko vijeće </t>
  </si>
  <si>
    <t xml:space="preserve">                  Na osnovu članova 32. do 66. Zakona o budžetima Federacije Bosne i Hercegovine</t>
  </si>
  <si>
    <t>U budžetu Grada Visoko za 2022.godinu ("Službeni glasnik Grada Visoko" br.13/21) član 1.</t>
  </si>
  <si>
    <t xml:space="preserve">                                                                            ODLUKU O IZMJENAMA I DOPUNAMA </t>
  </si>
  <si>
    <t>mijenja se i glasi:</t>
  </si>
  <si>
    <t>IZMJENE I DOPUNE BUDŽETA ZA 2022.g</t>
  </si>
  <si>
    <t xml:space="preserve">     I. OPĆI DIO</t>
  </si>
  <si>
    <t xml:space="preserve">                                                                                            član 1.</t>
  </si>
  <si>
    <t xml:space="preserve">                                                                                                            </t>
  </si>
  <si>
    <t>(sadržaj)</t>
  </si>
  <si>
    <t>član 2.</t>
  </si>
  <si>
    <t>(prihodi i izdaci)</t>
  </si>
  <si>
    <t>U budžetu Grada Visoko za 2022.godinu ("Službeni glasnik Grada Visoko" br.13/21) član 2.</t>
  </si>
  <si>
    <t>INDEX PROMJENE</t>
  </si>
  <si>
    <t>U budžetu Grada Visoko za 2022.godinu ("Službeni glasnik Grada Visoko" br.13/21) član 3. mijenja se i glasi:</t>
  </si>
  <si>
    <t xml:space="preserve">                                                                                                   GRADSKOG VIJEĆA VISOKO</t>
  </si>
  <si>
    <t xml:space="preserve">                                                                                                             PREDSJEDAVAJUĆI</t>
  </si>
  <si>
    <t xml:space="preserve">                                                                                                                    Nikola Pekić</t>
  </si>
  <si>
    <t>U budžetu Grada Visoko za 2022.godinu ("Službeni glasnik Grada Visoko" br.13/21) član 4. mijenja se i glasi:</t>
  </si>
  <si>
    <t>U budžetu Grada Visoko za 2022.godinu ("Službeni glasnik Grada Visoko" br.13/21) član 5. mijenja se i glasi:</t>
  </si>
  <si>
    <t>Sufinan.cijene vodosnab.za sva fizička i pravna lica-korisnike Gradskog vodovod.sistema</t>
  </si>
  <si>
    <t>Transferi privatnim preduzećima (poljoprivreda, poduzetništvo i sanacija šteta)</t>
  </si>
  <si>
    <t xml:space="preserve">U tekuću rezervu u 2022.godini izdvojit će se iznos od 20.000,00 KM ili 0,08 % od ukupnih izdataka,a koristit će se u skladu sa članom 60. i 61. </t>
  </si>
  <si>
    <t>Zakona o budžetima Federacije Bosne i Hercegovine ("Službene novine Federacije Bosne i Hercegovine" broj 102/13,9/14,13/14,8/15,91/15,</t>
  </si>
  <si>
    <t>102/15,104/16,5/18,11/19 i 99/19).</t>
  </si>
  <si>
    <t>Izdaci u Budžetu za 2022.godinu u iznosu od 24.386.000,00 KM raspoređuje se po korisnicima u Posebnom dijelu Budžeta kako slijedi:</t>
  </si>
  <si>
    <t>Visoko na šesnaestoj sjednici održanoj 31.03.2022.godine donijelo je:</t>
  </si>
  <si>
    <t>Broj: 02/1-02-100/22</t>
  </si>
  <si>
    <t>Datum:31.03.2022.g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</si>
</sst>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9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3" fontId="0" fillId="0" borderId="0" xfId="0" applyNumberFormat="1"/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0" fontId="16" fillId="0" borderId="10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0" fontId="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20" fillId="0" borderId="0" xfId="0" applyFont="1" applyBorder="1"/>
    <xf numFmtId="0" fontId="20" fillId="0" borderId="10" xfId="0" applyFont="1" applyBorder="1"/>
    <xf numFmtId="3" fontId="20" fillId="0" borderId="10" xfId="0" applyNumberFormat="1" applyFont="1" applyBorder="1"/>
    <xf numFmtId="0" fontId="19" fillId="0" borderId="0" xfId="0" applyFont="1" applyAlignment="1">
      <alignment horizontal="center"/>
    </xf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3" fontId="18" fillId="0" borderId="0" xfId="0" applyNumberFormat="1" applyFont="1"/>
    <xf numFmtId="0" fontId="20" fillId="0" borderId="0" xfId="0" applyNumberFormat="1" applyFont="1"/>
    <xf numFmtId="0" fontId="20" fillId="0" borderId="0" xfId="0" applyNumberFormat="1" applyFont="1" applyAlignment="1">
      <alignment horizontal="right"/>
    </xf>
    <xf numFmtId="3" fontId="20" fillId="0" borderId="0" xfId="0" applyNumberFormat="1" applyFont="1"/>
    <xf numFmtId="0" fontId="18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tabSelected="1" zoomScale="150" zoomScaleNormal="150" workbookViewId="0">
      <selection activeCell="B2" sqref="B2"/>
    </sheetView>
  </sheetViews>
  <sheetFormatPr defaultRowHeight="15"/>
  <cols>
    <col min="1" max="1" width="6.140625" customWidth="1"/>
    <col min="2" max="2" width="30" customWidth="1"/>
    <col min="3" max="3" width="22.5703125" customWidth="1"/>
    <col min="4" max="4" width="25.42578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80" customFormat="1" ht="15.75">
      <c r="C1" s="81"/>
    </row>
    <row r="2" spans="1:4" s="80" customFormat="1" ht="15.75">
      <c r="D2" s="82"/>
    </row>
    <row r="3" spans="1:4" s="83" customFormat="1" ht="12.75">
      <c r="A3" s="83" t="s">
        <v>364</v>
      </c>
    </row>
    <row r="4" spans="1:4" s="84" customFormat="1" ht="15.75">
      <c r="A4" s="84" t="s">
        <v>480</v>
      </c>
    </row>
    <row r="5" spans="1:4" s="84" customFormat="1" ht="15.75">
      <c r="A5" s="84" t="s">
        <v>476</v>
      </c>
    </row>
    <row r="6" spans="1:4" s="84" customFormat="1" ht="15.75">
      <c r="A6" s="84" t="s">
        <v>477</v>
      </c>
    </row>
    <row r="7" spans="1:4" s="84" customFormat="1" ht="15.75">
      <c r="A7" s="84" t="s">
        <v>478</v>
      </c>
    </row>
    <row r="8" spans="1:4" s="84" customFormat="1" ht="15.75">
      <c r="A8" s="84" t="s">
        <v>479</v>
      </c>
    </row>
    <row r="9" spans="1:4" s="84" customFormat="1" ht="15.75">
      <c r="A9" s="84" t="s">
        <v>505</v>
      </c>
    </row>
    <row r="10" spans="1:4" s="80" customFormat="1"/>
    <row r="11" spans="1:4" s="80" customFormat="1"/>
    <row r="12" spans="1:4" s="80" customFormat="1"/>
    <row r="13" spans="1:4" s="85" customFormat="1" ht="18.75">
      <c r="A13" s="85" t="s">
        <v>365</v>
      </c>
      <c r="B13" s="86" t="s">
        <v>410</v>
      </c>
    </row>
    <row r="14" spans="1:4" s="85" customFormat="1" ht="18.75">
      <c r="A14" s="86"/>
      <c r="B14" s="86" t="s">
        <v>482</v>
      </c>
    </row>
    <row r="15" spans="1:4" s="85" customFormat="1" ht="18.75">
      <c r="B15" s="86" t="s">
        <v>475</v>
      </c>
    </row>
    <row r="16" spans="1:4" s="85" customFormat="1" ht="14.25">
      <c r="B16" s="87"/>
    </row>
    <row r="17" spans="1:4" s="82" customFormat="1" ht="15.75">
      <c r="C17" s="97" t="s">
        <v>485</v>
      </c>
    </row>
    <row r="18" spans="1:4" s="84" customFormat="1" ht="15.75">
      <c r="B18" s="88"/>
    </row>
    <row r="19" spans="1:4" s="84" customFormat="1" ht="15.75">
      <c r="B19" s="89" t="s">
        <v>486</v>
      </c>
      <c r="C19" s="89"/>
    </row>
    <row r="20" spans="1:4" s="84" customFormat="1" ht="15.75">
      <c r="B20" s="89" t="s">
        <v>487</v>
      </c>
      <c r="C20" s="89" t="s">
        <v>488</v>
      </c>
    </row>
    <row r="21" spans="1:4" s="84" customFormat="1" ht="15.75">
      <c r="B21" s="89"/>
    </row>
    <row r="22" spans="1:4" s="84" customFormat="1" ht="15.75">
      <c r="A22" s="84" t="s">
        <v>481</v>
      </c>
      <c r="B22" s="89"/>
    </row>
    <row r="23" spans="1:4" s="84" customFormat="1" ht="15.75">
      <c r="A23" s="84" t="s">
        <v>483</v>
      </c>
    </row>
    <row r="24" spans="1:4" s="84" customFormat="1" ht="15.75"/>
    <row r="25" spans="1:4" s="84" customFormat="1" ht="15.75">
      <c r="A25" s="84" t="s">
        <v>419</v>
      </c>
    </row>
    <row r="26" spans="1:4" s="84" customFormat="1" ht="15.75"/>
    <row r="27" spans="1:4" s="84" customFormat="1" ht="48.75" customHeight="1">
      <c r="A27" s="90"/>
      <c r="B27" s="91" t="s">
        <v>1</v>
      </c>
      <c r="C27" s="92" t="s">
        <v>473</v>
      </c>
      <c r="D27" s="92" t="s">
        <v>484</v>
      </c>
    </row>
    <row r="28" spans="1:4" s="84" customFormat="1" ht="15.75">
      <c r="A28" s="90"/>
      <c r="B28" s="93"/>
      <c r="C28" s="92"/>
      <c r="D28" s="92"/>
    </row>
    <row r="29" spans="1:4" s="84" customFormat="1" ht="15.75">
      <c r="A29" s="94"/>
      <c r="B29" s="95" t="s">
        <v>374</v>
      </c>
      <c r="C29" s="96">
        <v>24095000</v>
      </c>
      <c r="D29" s="96">
        <v>24386000</v>
      </c>
    </row>
    <row r="30" spans="1:4" s="84" customFormat="1" ht="15.75">
      <c r="A30" s="94"/>
      <c r="B30" s="95"/>
      <c r="C30" s="96"/>
      <c r="D30" s="96"/>
    </row>
    <row r="31" spans="1:4" s="84" customFormat="1" ht="15.75">
      <c r="A31" s="94"/>
      <c r="B31" s="95" t="s">
        <v>366</v>
      </c>
      <c r="C31" s="96">
        <v>24095000</v>
      </c>
      <c r="D31" s="96">
        <v>24386000</v>
      </c>
    </row>
    <row r="32" spans="1:4" s="84" customFormat="1" ht="15.75"/>
    <row r="33" spans="1:3" s="84" customFormat="1" ht="15.75"/>
    <row r="34" spans="1:3" s="84" customFormat="1" ht="15.75"/>
    <row r="35" spans="1:3" s="84" customFormat="1" ht="15.75">
      <c r="B35" s="89" t="s">
        <v>389</v>
      </c>
      <c r="C35" s="89" t="s">
        <v>489</v>
      </c>
    </row>
    <row r="36" spans="1:3" s="84" customFormat="1" ht="15.75">
      <c r="B36" s="89"/>
      <c r="C36" s="89" t="s">
        <v>490</v>
      </c>
    </row>
    <row r="37" spans="1:3" s="84" customFormat="1" ht="15.75">
      <c r="B37" s="89"/>
    </row>
    <row r="38" spans="1:3" s="84" customFormat="1" ht="15.75">
      <c r="A38" s="84" t="s">
        <v>491</v>
      </c>
      <c r="B38" s="89"/>
    </row>
    <row r="39" spans="1:3" s="84" customFormat="1" ht="15.75">
      <c r="A39" s="84" t="s">
        <v>483</v>
      </c>
    </row>
    <row r="40" spans="1:3" s="84" customFormat="1" ht="15.75">
      <c r="B40" s="89"/>
    </row>
    <row r="41" spans="1:3" s="84" customFormat="1" ht="15.75">
      <c r="A41" s="84" t="s">
        <v>420</v>
      </c>
    </row>
    <row r="42" spans="1:3" s="84" customFormat="1" ht="15.75">
      <c r="A42" s="84" t="s">
        <v>380</v>
      </c>
    </row>
    <row r="43" spans="1:3" s="84" customFormat="1" ht="15.75"/>
    <row r="44" spans="1:3" s="84" customFormat="1" ht="15.75"/>
    <row r="45" spans="1:3" s="84" customFormat="1" ht="15.75"/>
    <row r="46" spans="1:3" s="84" customFormat="1" ht="15.75"/>
    <row r="47" spans="1:3" s="84" customFormat="1" ht="15.75"/>
    <row r="48" spans="1:3" s="84" customFormat="1" ht="15.75">
      <c r="B48" s="84">
        <v>1</v>
      </c>
    </row>
    <row r="49" s="84" customFormat="1" ht="15.75"/>
    <row r="50" s="84" customFormat="1" ht="15.75"/>
    <row r="51" s="84" customFormat="1" ht="15.75"/>
    <row r="52" s="84" customFormat="1" ht="15.75"/>
    <row r="53" s="84" customFormat="1" ht="15.75"/>
    <row r="54" s="84" customFormat="1" ht="15.75"/>
    <row r="55" s="84" customFormat="1" ht="15.75"/>
    <row r="56" s="84" customFormat="1" ht="15.75"/>
    <row r="57" s="84" customFormat="1" ht="15.75"/>
    <row r="58" s="84" customFormat="1" ht="15.75"/>
    <row r="59" s="84" customFormat="1" ht="15.75"/>
    <row r="60" s="84" customFormat="1" ht="15.75"/>
    <row r="61" s="84" customFormat="1" ht="15.75"/>
  </sheetData>
  <pageMargins left="0.59055118110236227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8"/>
  <sheetViews>
    <sheetView zoomScale="120" zoomScaleNormal="120" workbookViewId="0">
      <selection activeCell="E1" sqref="E1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99" customWidth="1"/>
    <col min="5" max="5" width="66.7109375" style="100" customWidth="1"/>
    <col min="6" max="6" width="13.42578125" style="101" hidden="1" customWidth="1"/>
    <col min="7" max="7" width="20.7109375" style="101" customWidth="1"/>
    <col min="8" max="8" width="16.7109375" style="101" customWidth="1"/>
    <col min="9" max="9" width="9.5703125" style="101" customWidth="1"/>
    <col min="235" max="235" width="6.85546875" customWidth="1"/>
    <col min="236" max="236" width="6.7109375" customWidth="1"/>
    <col min="237" max="237" width="7.85546875" customWidth="1"/>
    <col min="238" max="238" width="6.5703125" customWidth="1"/>
    <col min="239" max="239" width="59.85546875" customWidth="1"/>
    <col min="240" max="240" width="12.28515625" customWidth="1"/>
    <col min="241" max="241" width="10.85546875" customWidth="1"/>
    <col min="242" max="242" width="12" customWidth="1"/>
    <col min="243" max="243" width="10.140625" customWidth="1"/>
    <col min="491" max="491" width="6.85546875" customWidth="1"/>
    <col min="492" max="492" width="6.7109375" customWidth="1"/>
    <col min="493" max="493" width="7.85546875" customWidth="1"/>
    <col min="494" max="494" width="6.5703125" customWidth="1"/>
    <col min="495" max="495" width="59.85546875" customWidth="1"/>
    <col min="496" max="496" width="12.28515625" customWidth="1"/>
    <col min="497" max="497" width="10.85546875" customWidth="1"/>
    <col min="498" max="498" width="12" customWidth="1"/>
    <col min="499" max="499" width="10.140625" customWidth="1"/>
    <col min="747" max="747" width="6.85546875" customWidth="1"/>
    <col min="748" max="748" width="6.7109375" customWidth="1"/>
    <col min="749" max="749" width="7.85546875" customWidth="1"/>
    <col min="750" max="750" width="6.5703125" customWidth="1"/>
    <col min="751" max="751" width="59.85546875" customWidth="1"/>
    <col min="752" max="752" width="12.28515625" customWidth="1"/>
    <col min="753" max="753" width="10.85546875" customWidth="1"/>
    <col min="754" max="754" width="12" customWidth="1"/>
    <col min="755" max="755" width="10.140625" customWidth="1"/>
    <col min="1003" max="1003" width="6.85546875" customWidth="1"/>
    <col min="1004" max="1004" width="6.7109375" customWidth="1"/>
    <col min="1005" max="1005" width="7.85546875" customWidth="1"/>
    <col min="1006" max="1006" width="6.5703125" customWidth="1"/>
    <col min="1007" max="1007" width="59.85546875" customWidth="1"/>
    <col min="1008" max="1008" width="12.28515625" customWidth="1"/>
    <col min="1009" max="1009" width="10.85546875" customWidth="1"/>
    <col min="1010" max="1010" width="12" customWidth="1"/>
    <col min="1011" max="1011" width="10.140625" customWidth="1"/>
    <col min="1259" max="1259" width="6.85546875" customWidth="1"/>
    <col min="1260" max="1260" width="6.7109375" customWidth="1"/>
    <col min="1261" max="1261" width="7.85546875" customWidth="1"/>
    <col min="1262" max="1262" width="6.5703125" customWidth="1"/>
    <col min="1263" max="1263" width="59.85546875" customWidth="1"/>
    <col min="1264" max="1264" width="12.28515625" customWidth="1"/>
    <col min="1265" max="1265" width="10.85546875" customWidth="1"/>
    <col min="1266" max="1266" width="12" customWidth="1"/>
    <col min="1267" max="1267" width="10.140625" customWidth="1"/>
    <col min="1515" max="1515" width="6.85546875" customWidth="1"/>
    <col min="1516" max="1516" width="6.7109375" customWidth="1"/>
    <col min="1517" max="1517" width="7.85546875" customWidth="1"/>
    <col min="1518" max="1518" width="6.5703125" customWidth="1"/>
    <col min="1519" max="1519" width="59.85546875" customWidth="1"/>
    <col min="1520" max="1520" width="12.28515625" customWidth="1"/>
    <col min="1521" max="1521" width="10.85546875" customWidth="1"/>
    <col min="1522" max="1522" width="12" customWidth="1"/>
    <col min="1523" max="1523" width="10.140625" customWidth="1"/>
    <col min="1771" max="1771" width="6.85546875" customWidth="1"/>
    <col min="1772" max="1772" width="6.7109375" customWidth="1"/>
    <col min="1773" max="1773" width="7.85546875" customWidth="1"/>
    <col min="1774" max="1774" width="6.5703125" customWidth="1"/>
    <col min="1775" max="1775" width="59.85546875" customWidth="1"/>
    <col min="1776" max="1776" width="12.28515625" customWidth="1"/>
    <col min="1777" max="1777" width="10.85546875" customWidth="1"/>
    <col min="1778" max="1778" width="12" customWidth="1"/>
    <col min="1779" max="1779" width="10.140625" customWidth="1"/>
    <col min="2027" max="2027" width="6.85546875" customWidth="1"/>
    <col min="2028" max="2028" width="6.7109375" customWidth="1"/>
    <col min="2029" max="2029" width="7.85546875" customWidth="1"/>
    <col min="2030" max="2030" width="6.5703125" customWidth="1"/>
    <col min="2031" max="2031" width="59.85546875" customWidth="1"/>
    <col min="2032" max="2032" width="12.28515625" customWidth="1"/>
    <col min="2033" max="2033" width="10.85546875" customWidth="1"/>
    <col min="2034" max="2034" width="12" customWidth="1"/>
    <col min="2035" max="2035" width="10.140625" customWidth="1"/>
    <col min="2283" max="2283" width="6.85546875" customWidth="1"/>
    <col min="2284" max="2284" width="6.7109375" customWidth="1"/>
    <col min="2285" max="2285" width="7.85546875" customWidth="1"/>
    <col min="2286" max="2286" width="6.5703125" customWidth="1"/>
    <col min="2287" max="2287" width="59.85546875" customWidth="1"/>
    <col min="2288" max="2288" width="12.28515625" customWidth="1"/>
    <col min="2289" max="2289" width="10.85546875" customWidth="1"/>
    <col min="2290" max="2290" width="12" customWidth="1"/>
    <col min="2291" max="2291" width="10.140625" customWidth="1"/>
    <col min="2539" max="2539" width="6.85546875" customWidth="1"/>
    <col min="2540" max="2540" width="6.7109375" customWidth="1"/>
    <col min="2541" max="2541" width="7.85546875" customWidth="1"/>
    <col min="2542" max="2542" width="6.5703125" customWidth="1"/>
    <col min="2543" max="2543" width="59.85546875" customWidth="1"/>
    <col min="2544" max="2544" width="12.28515625" customWidth="1"/>
    <col min="2545" max="2545" width="10.85546875" customWidth="1"/>
    <col min="2546" max="2546" width="12" customWidth="1"/>
    <col min="2547" max="2547" width="10.140625" customWidth="1"/>
    <col min="2795" max="2795" width="6.85546875" customWidth="1"/>
    <col min="2796" max="2796" width="6.7109375" customWidth="1"/>
    <col min="2797" max="2797" width="7.85546875" customWidth="1"/>
    <col min="2798" max="2798" width="6.5703125" customWidth="1"/>
    <col min="2799" max="2799" width="59.85546875" customWidth="1"/>
    <col min="2800" max="2800" width="12.28515625" customWidth="1"/>
    <col min="2801" max="2801" width="10.85546875" customWidth="1"/>
    <col min="2802" max="2802" width="12" customWidth="1"/>
    <col min="2803" max="2803" width="10.140625" customWidth="1"/>
    <col min="3051" max="3051" width="6.85546875" customWidth="1"/>
    <col min="3052" max="3052" width="6.7109375" customWidth="1"/>
    <col min="3053" max="3053" width="7.85546875" customWidth="1"/>
    <col min="3054" max="3054" width="6.5703125" customWidth="1"/>
    <col min="3055" max="3055" width="59.85546875" customWidth="1"/>
    <col min="3056" max="3056" width="12.28515625" customWidth="1"/>
    <col min="3057" max="3057" width="10.85546875" customWidth="1"/>
    <col min="3058" max="3058" width="12" customWidth="1"/>
    <col min="3059" max="3059" width="10.140625" customWidth="1"/>
    <col min="3307" max="3307" width="6.85546875" customWidth="1"/>
    <col min="3308" max="3308" width="6.7109375" customWidth="1"/>
    <col min="3309" max="3309" width="7.85546875" customWidth="1"/>
    <col min="3310" max="3310" width="6.5703125" customWidth="1"/>
    <col min="3311" max="3311" width="59.85546875" customWidth="1"/>
    <col min="3312" max="3312" width="12.28515625" customWidth="1"/>
    <col min="3313" max="3313" width="10.85546875" customWidth="1"/>
    <col min="3314" max="3314" width="12" customWidth="1"/>
    <col min="3315" max="3315" width="10.140625" customWidth="1"/>
    <col min="3563" max="3563" width="6.85546875" customWidth="1"/>
    <col min="3564" max="3564" width="6.7109375" customWidth="1"/>
    <col min="3565" max="3565" width="7.85546875" customWidth="1"/>
    <col min="3566" max="3566" width="6.5703125" customWidth="1"/>
    <col min="3567" max="3567" width="59.85546875" customWidth="1"/>
    <col min="3568" max="3568" width="12.28515625" customWidth="1"/>
    <col min="3569" max="3569" width="10.85546875" customWidth="1"/>
    <col min="3570" max="3570" width="12" customWidth="1"/>
    <col min="3571" max="3571" width="10.140625" customWidth="1"/>
    <col min="3819" max="3819" width="6.85546875" customWidth="1"/>
    <col min="3820" max="3820" width="6.7109375" customWidth="1"/>
    <col min="3821" max="3821" width="7.85546875" customWidth="1"/>
    <col min="3822" max="3822" width="6.5703125" customWidth="1"/>
    <col min="3823" max="3823" width="59.85546875" customWidth="1"/>
    <col min="3824" max="3824" width="12.28515625" customWidth="1"/>
    <col min="3825" max="3825" width="10.85546875" customWidth="1"/>
    <col min="3826" max="3826" width="12" customWidth="1"/>
    <col min="3827" max="3827" width="10.140625" customWidth="1"/>
    <col min="4075" max="4075" width="6.85546875" customWidth="1"/>
    <col min="4076" max="4076" width="6.7109375" customWidth="1"/>
    <col min="4077" max="4077" width="7.85546875" customWidth="1"/>
    <col min="4078" max="4078" width="6.5703125" customWidth="1"/>
    <col min="4079" max="4079" width="59.85546875" customWidth="1"/>
    <col min="4080" max="4080" width="12.28515625" customWidth="1"/>
    <col min="4081" max="4081" width="10.85546875" customWidth="1"/>
    <col min="4082" max="4082" width="12" customWidth="1"/>
    <col min="4083" max="4083" width="10.140625" customWidth="1"/>
    <col min="4331" max="4331" width="6.85546875" customWidth="1"/>
    <col min="4332" max="4332" width="6.7109375" customWidth="1"/>
    <col min="4333" max="4333" width="7.85546875" customWidth="1"/>
    <col min="4334" max="4334" width="6.5703125" customWidth="1"/>
    <col min="4335" max="4335" width="59.85546875" customWidth="1"/>
    <col min="4336" max="4336" width="12.28515625" customWidth="1"/>
    <col min="4337" max="4337" width="10.85546875" customWidth="1"/>
    <col min="4338" max="4338" width="12" customWidth="1"/>
    <col min="4339" max="4339" width="10.140625" customWidth="1"/>
    <col min="4587" max="4587" width="6.85546875" customWidth="1"/>
    <col min="4588" max="4588" width="6.7109375" customWidth="1"/>
    <col min="4589" max="4589" width="7.85546875" customWidth="1"/>
    <col min="4590" max="4590" width="6.5703125" customWidth="1"/>
    <col min="4591" max="4591" width="59.85546875" customWidth="1"/>
    <col min="4592" max="4592" width="12.28515625" customWidth="1"/>
    <col min="4593" max="4593" width="10.85546875" customWidth="1"/>
    <col min="4594" max="4594" width="12" customWidth="1"/>
    <col min="4595" max="4595" width="10.140625" customWidth="1"/>
    <col min="4843" max="4843" width="6.85546875" customWidth="1"/>
    <col min="4844" max="4844" width="6.7109375" customWidth="1"/>
    <col min="4845" max="4845" width="7.85546875" customWidth="1"/>
    <col min="4846" max="4846" width="6.5703125" customWidth="1"/>
    <col min="4847" max="4847" width="59.85546875" customWidth="1"/>
    <col min="4848" max="4848" width="12.28515625" customWidth="1"/>
    <col min="4849" max="4849" width="10.85546875" customWidth="1"/>
    <col min="4850" max="4850" width="12" customWidth="1"/>
    <col min="4851" max="4851" width="10.140625" customWidth="1"/>
    <col min="5099" max="5099" width="6.85546875" customWidth="1"/>
    <col min="5100" max="5100" width="6.7109375" customWidth="1"/>
    <col min="5101" max="5101" width="7.85546875" customWidth="1"/>
    <col min="5102" max="5102" width="6.5703125" customWidth="1"/>
    <col min="5103" max="5103" width="59.85546875" customWidth="1"/>
    <col min="5104" max="5104" width="12.28515625" customWidth="1"/>
    <col min="5105" max="5105" width="10.85546875" customWidth="1"/>
    <col min="5106" max="5106" width="12" customWidth="1"/>
    <col min="5107" max="5107" width="10.140625" customWidth="1"/>
    <col min="5355" max="5355" width="6.85546875" customWidth="1"/>
    <col min="5356" max="5356" width="6.7109375" customWidth="1"/>
    <col min="5357" max="5357" width="7.85546875" customWidth="1"/>
    <col min="5358" max="5358" width="6.5703125" customWidth="1"/>
    <col min="5359" max="5359" width="59.85546875" customWidth="1"/>
    <col min="5360" max="5360" width="12.28515625" customWidth="1"/>
    <col min="5361" max="5361" width="10.85546875" customWidth="1"/>
    <col min="5362" max="5362" width="12" customWidth="1"/>
    <col min="5363" max="5363" width="10.140625" customWidth="1"/>
    <col min="5611" max="5611" width="6.85546875" customWidth="1"/>
    <col min="5612" max="5612" width="6.7109375" customWidth="1"/>
    <col min="5613" max="5613" width="7.85546875" customWidth="1"/>
    <col min="5614" max="5614" width="6.5703125" customWidth="1"/>
    <col min="5615" max="5615" width="59.85546875" customWidth="1"/>
    <col min="5616" max="5616" width="12.28515625" customWidth="1"/>
    <col min="5617" max="5617" width="10.85546875" customWidth="1"/>
    <col min="5618" max="5618" width="12" customWidth="1"/>
    <col min="5619" max="5619" width="10.140625" customWidth="1"/>
    <col min="5867" max="5867" width="6.85546875" customWidth="1"/>
    <col min="5868" max="5868" width="6.7109375" customWidth="1"/>
    <col min="5869" max="5869" width="7.85546875" customWidth="1"/>
    <col min="5870" max="5870" width="6.5703125" customWidth="1"/>
    <col min="5871" max="5871" width="59.85546875" customWidth="1"/>
    <col min="5872" max="5872" width="12.28515625" customWidth="1"/>
    <col min="5873" max="5873" width="10.85546875" customWidth="1"/>
    <col min="5874" max="5874" width="12" customWidth="1"/>
    <col min="5875" max="5875" width="10.140625" customWidth="1"/>
    <col min="6123" max="6123" width="6.85546875" customWidth="1"/>
    <col min="6124" max="6124" width="6.7109375" customWidth="1"/>
    <col min="6125" max="6125" width="7.85546875" customWidth="1"/>
    <col min="6126" max="6126" width="6.5703125" customWidth="1"/>
    <col min="6127" max="6127" width="59.85546875" customWidth="1"/>
    <col min="6128" max="6128" width="12.28515625" customWidth="1"/>
    <col min="6129" max="6129" width="10.85546875" customWidth="1"/>
    <col min="6130" max="6130" width="12" customWidth="1"/>
    <col min="6131" max="6131" width="10.140625" customWidth="1"/>
    <col min="6379" max="6379" width="6.85546875" customWidth="1"/>
    <col min="6380" max="6380" width="6.7109375" customWidth="1"/>
    <col min="6381" max="6381" width="7.85546875" customWidth="1"/>
    <col min="6382" max="6382" width="6.5703125" customWidth="1"/>
    <col min="6383" max="6383" width="59.85546875" customWidth="1"/>
    <col min="6384" max="6384" width="12.28515625" customWidth="1"/>
    <col min="6385" max="6385" width="10.85546875" customWidth="1"/>
    <col min="6386" max="6386" width="12" customWidth="1"/>
    <col min="6387" max="6387" width="10.140625" customWidth="1"/>
    <col min="6635" max="6635" width="6.85546875" customWidth="1"/>
    <col min="6636" max="6636" width="6.7109375" customWidth="1"/>
    <col min="6637" max="6637" width="7.85546875" customWidth="1"/>
    <col min="6638" max="6638" width="6.5703125" customWidth="1"/>
    <col min="6639" max="6639" width="59.85546875" customWidth="1"/>
    <col min="6640" max="6640" width="12.28515625" customWidth="1"/>
    <col min="6641" max="6641" width="10.85546875" customWidth="1"/>
    <col min="6642" max="6642" width="12" customWidth="1"/>
    <col min="6643" max="6643" width="10.140625" customWidth="1"/>
    <col min="6891" max="6891" width="6.85546875" customWidth="1"/>
    <col min="6892" max="6892" width="6.7109375" customWidth="1"/>
    <col min="6893" max="6893" width="7.85546875" customWidth="1"/>
    <col min="6894" max="6894" width="6.5703125" customWidth="1"/>
    <col min="6895" max="6895" width="59.85546875" customWidth="1"/>
    <col min="6896" max="6896" width="12.28515625" customWidth="1"/>
    <col min="6897" max="6897" width="10.85546875" customWidth="1"/>
    <col min="6898" max="6898" width="12" customWidth="1"/>
    <col min="6899" max="6899" width="10.140625" customWidth="1"/>
    <col min="7147" max="7147" width="6.85546875" customWidth="1"/>
    <col min="7148" max="7148" width="6.7109375" customWidth="1"/>
    <col min="7149" max="7149" width="7.85546875" customWidth="1"/>
    <col min="7150" max="7150" width="6.5703125" customWidth="1"/>
    <col min="7151" max="7151" width="59.85546875" customWidth="1"/>
    <col min="7152" max="7152" width="12.28515625" customWidth="1"/>
    <col min="7153" max="7153" width="10.85546875" customWidth="1"/>
    <col min="7154" max="7154" width="12" customWidth="1"/>
    <col min="7155" max="7155" width="10.140625" customWidth="1"/>
    <col min="7403" max="7403" width="6.85546875" customWidth="1"/>
    <col min="7404" max="7404" width="6.7109375" customWidth="1"/>
    <col min="7405" max="7405" width="7.85546875" customWidth="1"/>
    <col min="7406" max="7406" width="6.5703125" customWidth="1"/>
    <col min="7407" max="7407" width="59.85546875" customWidth="1"/>
    <col min="7408" max="7408" width="12.28515625" customWidth="1"/>
    <col min="7409" max="7409" width="10.85546875" customWidth="1"/>
    <col min="7410" max="7410" width="12" customWidth="1"/>
    <col min="7411" max="7411" width="10.140625" customWidth="1"/>
    <col min="7659" max="7659" width="6.85546875" customWidth="1"/>
    <col min="7660" max="7660" width="6.7109375" customWidth="1"/>
    <col min="7661" max="7661" width="7.85546875" customWidth="1"/>
    <col min="7662" max="7662" width="6.5703125" customWidth="1"/>
    <col min="7663" max="7663" width="59.85546875" customWidth="1"/>
    <col min="7664" max="7664" width="12.28515625" customWidth="1"/>
    <col min="7665" max="7665" width="10.85546875" customWidth="1"/>
    <col min="7666" max="7666" width="12" customWidth="1"/>
    <col min="7667" max="7667" width="10.140625" customWidth="1"/>
    <col min="7915" max="7915" width="6.85546875" customWidth="1"/>
    <col min="7916" max="7916" width="6.7109375" customWidth="1"/>
    <col min="7917" max="7917" width="7.85546875" customWidth="1"/>
    <col min="7918" max="7918" width="6.5703125" customWidth="1"/>
    <col min="7919" max="7919" width="59.85546875" customWidth="1"/>
    <col min="7920" max="7920" width="12.28515625" customWidth="1"/>
    <col min="7921" max="7921" width="10.85546875" customWidth="1"/>
    <col min="7922" max="7922" width="12" customWidth="1"/>
    <col min="7923" max="7923" width="10.140625" customWidth="1"/>
    <col min="8171" max="8171" width="6.85546875" customWidth="1"/>
    <col min="8172" max="8172" width="6.7109375" customWidth="1"/>
    <col min="8173" max="8173" width="7.85546875" customWidth="1"/>
    <col min="8174" max="8174" width="6.5703125" customWidth="1"/>
    <col min="8175" max="8175" width="59.85546875" customWidth="1"/>
    <col min="8176" max="8176" width="12.28515625" customWidth="1"/>
    <col min="8177" max="8177" width="10.85546875" customWidth="1"/>
    <col min="8178" max="8178" width="12" customWidth="1"/>
    <col min="8179" max="8179" width="10.140625" customWidth="1"/>
    <col min="8427" max="8427" width="6.85546875" customWidth="1"/>
    <col min="8428" max="8428" width="6.7109375" customWidth="1"/>
    <col min="8429" max="8429" width="7.85546875" customWidth="1"/>
    <col min="8430" max="8430" width="6.5703125" customWidth="1"/>
    <col min="8431" max="8431" width="59.85546875" customWidth="1"/>
    <col min="8432" max="8432" width="12.28515625" customWidth="1"/>
    <col min="8433" max="8433" width="10.85546875" customWidth="1"/>
    <col min="8434" max="8434" width="12" customWidth="1"/>
    <col min="8435" max="8435" width="10.140625" customWidth="1"/>
    <col min="8683" max="8683" width="6.85546875" customWidth="1"/>
    <col min="8684" max="8684" width="6.7109375" customWidth="1"/>
    <col min="8685" max="8685" width="7.85546875" customWidth="1"/>
    <col min="8686" max="8686" width="6.5703125" customWidth="1"/>
    <col min="8687" max="8687" width="59.85546875" customWidth="1"/>
    <col min="8688" max="8688" width="12.28515625" customWidth="1"/>
    <col min="8689" max="8689" width="10.85546875" customWidth="1"/>
    <col min="8690" max="8690" width="12" customWidth="1"/>
    <col min="8691" max="8691" width="10.140625" customWidth="1"/>
    <col min="8939" max="8939" width="6.85546875" customWidth="1"/>
    <col min="8940" max="8940" width="6.7109375" customWidth="1"/>
    <col min="8941" max="8941" width="7.85546875" customWidth="1"/>
    <col min="8942" max="8942" width="6.5703125" customWidth="1"/>
    <col min="8943" max="8943" width="59.85546875" customWidth="1"/>
    <col min="8944" max="8944" width="12.28515625" customWidth="1"/>
    <col min="8945" max="8945" width="10.85546875" customWidth="1"/>
    <col min="8946" max="8946" width="12" customWidth="1"/>
    <col min="8947" max="8947" width="10.140625" customWidth="1"/>
    <col min="9195" max="9195" width="6.85546875" customWidth="1"/>
    <col min="9196" max="9196" width="6.7109375" customWidth="1"/>
    <col min="9197" max="9197" width="7.85546875" customWidth="1"/>
    <col min="9198" max="9198" width="6.5703125" customWidth="1"/>
    <col min="9199" max="9199" width="59.85546875" customWidth="1"/>
    <col min="9200" max="9200" width="12.28515625" customWidth="1"/>
    <col min="9201" max="9201" width="10.85546875" customWidth="1"/>
    <col min="9202" max="9202" width="12" customWidth="1"/>
    <col min="9203" max="9203" width="10.140625" customWidth="1"/>
    <col min="9451" max="9451" width="6.85546875" customWidth="1"/>
    <col min="9452" max="9452" width="6.7109375" customWidth="1"/>
    <col min="9453" max="9453" width="7.85546875" customWidth="1"/>
    <col min="9454" max="9454" width="6.5703125" customWidth="1"/>
    <col min="9455" max="9455" width="59.85546875" customWidth="1"/>
    <col min="9456" max="9456" width="12.28515625" customWidth="1"/>
    <col min="9457" max="9457" width="10.85546875" customWidth="1"/>
    <col min="9458" max="9458" width="12" customWidth="1"/>
    <col min="9459" max="9459" width="10.140625" customWidth="1"/>
    <col min="9707" max="9707" width="6.85546875" customWidth="1"/>
    <col min="9708" max="9708" width="6.7109375" customWidth="1"/>
    <col min="9709" max="9709" width="7.85546875" customWidth="1"/>
    <col min="9710" max="9710" width="6.5703125" customWidth="1"/>
    <col min="9711" max="9711" width="59.85546875" customWidth="1"/>
    <col min="9712" max="9712" width="12.28515625" customWidth="1"/>
    <col min="9713" max="9713" width="10.85546875" customWidth="1"/>
    <col min="9714" max="9714" width="12" customWidth="1"/>
    <col min="9715" max="9715" width="10.140625" customWidth="1"/>
    <col min="9963" max="9963" width="6.85546875" customWidth="1"/>
    <col min="9964" max="9964" width="6.7109375" customWidth="1"/>
    <col min="9965" max="9965" width="7.85546875" customWidth="1"/>
    <col min="9966" max="9966" width="6.5703125" customWidth="1"/>
    <col min="9967" max="9967" width="59.85546875" customWidth="1"/>
    <col min="9968" max="9968" width="12.28515625" customWidth="1"/>
    <col min="9969" max="9969" width="10.85546875" customWidth="1"/>
    <col min="9970" max="9970" width="12" customWidth="1"/>
    <col min="9971" max="9971" width="10.140625" customWidth="1"/>
    <col min="10219" max="10219" width="6.85546875" customWidth="1"/>
    <col min="10220" max="10220" width="6.7109375" customWidth="1"/>
    <col min="10221" max="10221" width="7.85546875" customWidth="1"/>
    <col min="10222" max="10222" width="6.5703125" customWidth="1"/>
    <col min="10223" max="10223" width="59.85546875" customWidth="1"/>
    <col min="10224" max="10224" width="12.28515625" customWidth="1"/>
    <col min="10225" max="10225" width="10.85546875" customWidth="1"/>
    <col min="10226" max="10226" width="12" customWidth="1"/>
    <col min="10227" max="10227" width="10.140625" customWidth="1"/>
    <col min="10475" max="10475" width="6.85546875" customWidth="1"/>
    <col min="10476" max="10476" width="6.7109375" customWidth="1"/>
    <col min="10477" max="10477" width="7.85546875" customWidth="1"/>
    <col min="10478" max="10478" width="6.5703125" customWidth="1"/>
    <col min="10479" max="10479" width="59.85546875" customWidth="1"/>
    <col min="10480" max="10480" width="12.28515625" customWidth="1"/>
    <col min="10481" max="10481" width="10.85546875" customWidth="1"/>
    <col min="10482" max="10482" width="12" customWidth="1"/>
    <col min="10483" max="10483" width="10.140625" customWidth="1"/>
    <col min="10731" max="10731" width="6.85546875" customWidth="1"/>
    <col min="10732" max="10732" width="6.7109375" customWidth="1"/>
    <col min="10733" max="10733" width="7.85546875" customWidth="1"/>
    <col min="10734" max="10734" width="6.5703125" customWidth="1"/>
    <col min="10735" max="10735" width="59.85546875" customWidth="1"/>
    <col min="10736" max="10736" width="12.28515625" customWidth="1"/>
    <col min="10737" max="10737" width="10.85546875" customWidth="1"/>
    <col min="10738" max="10738" width="12" customWidth="1"/>
    <col min="10739" max="10739" width="10.140625" customWidth="1"/>
    <col min="10987" max="10987" width="6.85546875" customWidth="1"/>
    <col min="10988" max="10988" width="6.7109375" customWidth="1"/>
    <col min="10989" max="10989" width="7.85546875" customWidth="1"/>
    <col min="10990" max="10990" width="6.5703125" customWidth="1"/>
    <col min="10991" max="10991" width="59.85546875" customWidth="1"/>
    <col min="10992" max="10992" width="12.28515625" customWidth="1"/>
    <col min="10993" max="10993" width="10.85546875" customWidth="1"/>
    <col min="10994" max="10994" width="12" customWidth="1"/>
    <col min="10995" max="10995" width="10.140625" customWidth="1"/>
    <col min="11243" max="11243" width="6.85546875" customWidth="1"/>
    <col min="11244" max="11244" width="6.7109375" customWidth="1"/>
    <col min="11245" max="11245" width="7.85546875" customWidth="1"/>
    <col min="11246" max="11246" width="6.5703125" customWidth="1"/>
    <col min="11247" max="11247" width="59.85546875" customWidth="1"/>
    <col min="11248" max="11248" width="12.28515625" customWidth="1"/>
    <col min="11249" max="11249" width="10.85546875" customWidth="1"/>
    <col min="11250" max="11250" width="12" customWidth="1"/>
    <col min="11251" max="11251" width="10.140625" customWidth="1"/>
    <col min="11499" max="11499" width="6.85546875" customWidth="1"/>
    <col min="11500" max="11500" width="6.7109375" customWidth="1"/>
    <col min="11501" max="11501" width="7.85546875" customWidth="1"/>
    <col min="11502" max="11502" width="6.5703125" customWidth="1"/>
    <col min="11503" max="11503" width="59.85546875" customWidth="1"/>
    <col min="11504" max="11504" width="12.28515625" customWidth="1"/>
    <col min="11505" max="11505" width="10.85546875" customWidth="1"/>
    <col min="11506" max="11506" width="12" customWidth="1"/>
    <col min="11507" max="11507" width="10.140625" customWidth="1"/>
    <col min="11755" max="11755" width="6.85546875" customWidth="1"/>
    <col min="11756" max="11756" width="6.7109375" customWidth="1"/>
    <col min="11757" max="11757" width="7.85546875" customWidth="1"/>
    <col min="11758" max="11758" width="6.5703125" customWidth="1"/>
    <col min="11759" max="11759" width="59.85546875" customWidth="1"/>
    <col min="11760" max="11760" width="12.28515625" customWidth="1"/>
    <col min="11761" max="11761" width="10.85546875" customWidth="1"/>
    <col min="11762" max="11762" width="12" customWidth="1"/>
    <col min="11763" max="11763" width="10.140625" customWidth="1"/>
    <col min="12011" max="12011" width="6.85546875" customWidth="1"/>
    <col min="12012" max="12012" width="6.7109375" customWidth="1"/>
    <col min="12013" max="12013" width="7.85546875" customWidth="1"/>
    <col min="12014" max="12014" width="6.5703125" customWidth="1"/>
    <col min="12015" max="12015" width="59.85546875" customWidth="1"/>
    <col min="12016" max="12016" width="12.28515625" customWidth="1"/>
    <col min="12017" max="12017" width="10.85546875" customWidth="1"/>
    <col min="12018" max="12018" width="12" customWidth="1"/>
    <col min="12019" max="12019" width="10.140625" customWidth="1"/>
    <col min="12267" max="12267" width="6.85546875" customWidth="1"/>
    <col min="12268" max="12268" width="6.7109375" customWidth="1"/>
    <col min="12269" max="12269" width="7.85546875" customWidth="1"/>
    <col min="12270" max="12270" width="6.5703125" customWidth="1"/>
    <col min="12271" max="12271" width="59.85546875" customWidth="1"/>
    <col min="12272" max="12272" width="12.28515625" customWidth="1"/>
    <col min="12273" max="12273" width="10.85546875" customWidth="1"/>
    <col min="12274" max="12274" width="12" customWidth="1"/>
    <col min="12275" max="12275" width="10.140625" customWidth="1"/>
    <col min="12523" max="12523" width="6.85546875" customWidth="1"/>
    <col min="12524" max="12524" width="6.7109375" customWidth="1"/>
    <col min="12525" max="12525" width="7.85546875" customWidth="1"/>
    <col min="12526" max="12526" width="6.5703125" customWidth="1"/>
    <col min="12527" max="12527" width="59.85546875" customWidth="1"/>
    <col min="12528" max="12528" width="12.28515625" customWidth="1"/>
    <col min="12529" max="12529" width="10.85546875" customWidth="1"/>
    <col min="12530" max="12530" width="12" customWidth="1"/>
    <col min="12531" max="12531" width="10.140625" customWidth="1"/>
    <col min="12779" max="12779" width="6.85546875" customWidth="1"/>
    <col min="12780" max="12780" width="6.7109375" customWidth="1"/>
    <col min="12781" max="12781" width="7.85546875" customWidth="1"/>
    <col min="12782" max="12782" width="6.5703125" customWidth="1"/>
    <col min="12783" max="12783" width="59.85546875" customWidth="1"/>
    <col min="12784" max="12784" width="12.28515625" customWidth="1"/>
    <col min="12785" max="12785" width="10.85546875" customWidth="1"/>
    <col min="12786" max="12786" width="12" customWidth="1"/>
    <col min="12787" max="12787" width="10.140625" customWidth="1"/>
    <col min="13035" max="13035" width="6.85546875" customWidth="1"/>
    <col min="13036" max="13036" width="6.7109375" customWidth="1"/>
    <col min="13037" max="13037" width="7.85546875" customWidth="1"/>
    <col min="13038" max="13038" width="6.5703125" customWidth="1"/>
    <col min="13039" max="13039" width="59.85546875" customWidth="1"/>
    <col min="13040" max="13040" width="12.28515625" customWidth="1"/>
    <col min="13041" max="13041" width="10.85546875" customWidth="1"/>
    <col min="13042" max="13042" width="12" customWidth="1"/>
    <col min="13043" max="13043" width="10.140625" customWidth="1"/>
    <col min="13291" max="13291" width="6.85546875" customWidth="1"/>
    <col min="13292" max="13292" width="6.7109375" customWidth="1"/>
    <col min="13293" max="13293" width="7.85546875" customWidth="1"/>
    <col min="13294" max="13294" width="6.5703125" customWidth="1"/>
    <col min="13295" max="13295" width="59.85546875" customWidth="1"/>
    <col min="13296" max="13296" width="12.28515625" customWidth="1"/>
    <col min="13297" max="13297" width="10.85546875" customWidth="1"/>
    <col min="13298" max="13298" width="12" customWidth="1"/>
    <col min="13299" max="13299" width="10.140625" customWidth="1"/>
    <col min="13547" max="13547" width="6.85546875" customWidth="1"/>
    <col min="13548" max="13548" width="6.7109375" customWidth="1"/>
    <col min="13549" max="13549" width="7.85546875" customWidth="1"/>
    <col min="13550" max="13550" width="6.5703125" customWidth="1"/>
    <col min="13551" max="13551" width="59.85546875" customWidth="1"/>
    <col min="13552" max="13552" width="12.28515625" customWidth="1"/>
    <col min="13553" max="13553" width="10.85546875" customWidth="1"/>
    <col min="13554" max="13554" width="12" customWidth="1"/>
    <col min="13555" max="13555" width="10.140625" customWidth="1"/>
    <col min="13803" max="13803" width="6.85546875" customWidth="1"/>
    <col min="13804" max="13804" width="6.7109375" customWidth="1"/>
    <col min="13805" max="13805" width="7.85546875" customWidth="1"/>
    <col min="13806" max="13806" width="6.5703125" customWidth="1"/>
    <col min="13807" max="13807" width="59.85546875" customWidth="1"/>
    <col min="13808" max="13808" width="12.28515625" customWidth="1"/>
    <col min="13809" max="13809" width="10.85546875" customWidth="1"/>
    <col min="13810" max="13810" width="12" customWidth="1"/>
    <col min="13811" max="13811" width="10.140625" customWidth="1"/>
    <col min="14059" max="14059" width="6.85546875" customWidth="1"/>
    <col min="14060" max="14060" width="6.7109375" customWidth="1"/>
    <col min="14061" max="14061" width="7.85546875" customWidth="1"/>
    <col min="14062" max="14062" width="6.5703125" customWidth="1"/>
    <col min="14063" max="14063" width="59.85546875" customWidth="1"/>
    <col min="14064" max="14064" width="12.28515625" customWidth="1"/>
    <col min="14065" max="14065" width="10.85546875" customWidth="1"/>
    <col min="14066" max="14066" width="12" customWidth="1"/>
    <col min="14067" max="14067" width="10.140625" customWidth="1"/>
    <col min="14315" max="14315" width="6.85546875" customWidth="1"/>
    <col min="14316" max="14316" width="6.7109375" customWidth="1"/>
    <col min="14317" max="14317" width="7.85546875" customWidth="1"/>
    <col min="14318" max="14318" width="6.5703125" customWidth="1"/>
    <col min="14319" max="14319" width="59.85546875" customWidth="1"/>
    <col min="14320" max="14320" width="12.28515625" customWidth="1"/>
    <col min="14321" max="14321" width="10.85546875" customWidth="1"/>
    <col min="14322" max="14322" width="12" customWidth="1"/>
    <col min="14323" max="14323" width="10.140625" customWidth="1"/>
    <col min="14571" max="14571" width="6.85546875" customWidth="1"/>
    <col min="14572" max="14572" width="6.7109375" customWidth="1"/>
    <col min="14573" max="14573" width="7.85546875" customWidth="1"/>
    <col min="14574" max="14574" width="6.5703125" customWidth="1"/>
    <col min="14575" max="14575" width="59.85546875" customWidth="1"/>
    <col min="14576" max="14576" width="12.28515625" customWidth="1"/>
    <col min="14577" max="14577" width="10.85546875" customWidth="1"/>
    <col min="14578" max="14578" width="12" customWidth="1"/>
    <col min="14579" max="14579" width="10.140625" customWidth="1"/>
    <col min="14827" max="14827" width="6.85546875" customWidth="1"/>
    <col min="14828" max="14828" width="6.7109375" customWidth="1"/>
    <col min="14829" max="14829" width="7.85546875" customWidth="1"/>
    <col min="14830" max="14830" width="6.5703125" customWidth="1"/>
    <col min="14831" max="14831" width="59.85546875" customWidth="1"/>
    <col min="14832" max="14832" width="12.28515625" customWidth="1"/>
    <col min="14833" max="14833" width="10.85546875" customWidth="1"/>
    <col min="14834" max="14834" width="12" customWidth="1"/>
    <col min="14835" max="14835" width="10.140625" customWidth="1"/>
    <col min="15083" max="15083" width="6.85546875" customWidth="1"/>
    <col min="15084" max="15084" width="6.7109375" customWidth="1"/>
    <col min="15085" max="15085" width="7.85546875" customWidth="1"/>
    <col min="15086" max="15086" width="6.5703125" customWidth="1"/>
    <col min="15087" max="15087" width="59.85546875" customWidth="1"/>
    <col min="15088" max="15088" width="12.28515625" customWidth="1"/>
    <col min="15089" max="15089" width="10.85546875" customWidth="1"/>
    <col min="15090" max="15090" width="12" customWidth="1"/>
    <col min="15091" max="15091" width="10.140625" customWidth="1"/>
    <col min="15339" max="15339" width="6.85546875" customWidth="1"/>
    <col min="15340" max="15340" width="6.7109375" customWidth="1"/>
    <col min="15341" max="15341" width="7.85546875" customWidth="1"/>
    <col min="15342" max="15342" width="6.5703125" customWidth="1"/>
    <col min="15343" max="15343" width="59.85546875" customWidth="1"/>
    <col min="15344" max="15344" width="12.28515625" customWidth="1"/>
    <col min="15345" max="15345" width="10.85546875" customWidth="1"/>
    <col min="15346" max="15346" width="12" customWidth="1"/>
    <col min="15347" max="15347" width="10.140625" customWidth="1"/>
    <col min="15595" max="15595" width="6.85546875" customWidth="1"/>
    <col min="15596" max="15596" width="6.7109375" customWidth="1"/>
    <col min="15597" max="15597" width="7.85546875" customWidth="1"/>
    <col min="15598" max="15598" width="6.5703125" customWidth="1"/>
    <col min="15599" max="15599" width="59.85546875" customWidth="1"/>
    <col min="15600" max="15600" width="12.28515625" customWidth="1"/>
    <col min="15601" max="15601" width="10.85546875" customWidth="1"/>
    <col min="15602" max="15602" width="12" customWidth="1"/>
    <col min="15603" max="15603" width="10.140625" customWidth="1"/>
    <col min="15851" max="15851" width="6.85546875" customWidth="1"/>
    <col min="15852" max="15852" width="6.7109375" customWidth="1"/>
    <col min="15853" max="15853" width="7.85546875" customWidth="1"/>
    <col min="15854" max="15854" width="6.5703125" customWidth="1"/>
    <col min="15855" max="15855" width="59.85546875" customWidth="1"/>
    <col min="15856" max="15856" width="12.28515625" customWidth="1"/>
    <col min="15857" max="15857" width="10.85546875" customWidth="1"/>
    <col min="15858" max="15858" width="12" customWidth="1"/>
    <col min="15859" max="15859" width="10.140625" customWidth="1"/>
    <col min="16107" max="16107" width="6.85546875" customWidth="1"/>
    <col min="16108" max="16108" width="6.7109375" customWidth="1"/>
    <col min="16109" max="16109" width="7.85546875" customWidth="1"/>
    <col min="16110" max="16110" width="6.5703125" customWidth="1"/>
    <col min="16111" max="16111" width="59.85546875" customWidth="1"/>
    <col min="16112" max="16112" width="12.28515625" customWidth="1"/>
    <col min="16113" max="16113" width="10.85546875" customWidth="1"/>
    <col min="16114" max="16114" width="12" customWidth="1"/>
    <col min="16115" max="16115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65"/>
      <c r="G3" s="65"/>
      <c r="H3" s="65"/>
      <c r="I3" s="65"/>
    </row>
    <row r="4" spans="1:9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6" t="s">
        <v>390</v>
      </c>
      <c r="G4" s="66" t="s">
        <v>474</v>
      </c>
      <c r="H4" s="66" t="s">
        <v>484</v>
      </c>
      <c r="I4" s="66" t="s">
        <v>492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67"/>
      <c r="G5" s="67"/>
      <c r="H5" s="67"/>
      <c r="I5" s="67"/>
    </row>
    <row r="6" spans="1:9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6</v>
      </c>
      <c r="H6" s="12">
        <v>7</v>
      </c>
      <c r="I6" s="12">
        <v>8</v>
      </c>
    </row>
    <row r="7" spans="1:9" s="17" customFormat="1" ht="12.75">
      <c r="A7" s="11"/>
      <c r="B7" s="14"/>
      <c r="C7" s="14"/>
      <c r="D7" s="15"/>
      <c r="E7" s="16" t="s">
        <v>8</v>
      </c>
      <c r="F7" s="68"/>
      <c r="G7" s="68"/>
      <c r="H7" s="68"/>
      <c r="I7" s="68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69">
        <f t="shared" ref="F8" si="0">SUM(F9+F19+F27)</f>
        <v>7851000</v>
      </c>
      <c r="G8" s="69">
        <f t="shared" ref="G8:H8" si="1">SUM(G9+G19+G27)</f>
        <v>9522000</v>
      </c>
      <c r="H8" s="69">
        <f t="shared" si="1"/>
        <v>9533273</v>
      </c>
      <c r="I8" s="69">
        <f>SUM(H8/G8)*100</f>
        <v>100.11838899390884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70">
        <f t="shared" ref="F9" si="2">SUM(F10+F14+F16)</f>
        <v>1388000</v>
      </c>
      <c r="G9" s="70">
        <f t="shared" ref="G9:H9" si="3">SUM(G10+G14+G16)</f>
        <v>2482000</v>
      </c>
      <c r="H9" s="70">
        <f t="shared" si="3"/>
        <v>2492000</v>
      </c>
      <c r="I9" s="69">
        <f t="shared" ref="I9:I72" si="4">SUM(H9/G9)*100</f>
        <v>100.40290088638196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71">
        <f t="shared" ref="F10" si="5">SUM(F11+F12+F13)</f>
        <v>323000</v>
      </c>
      <c r="G10" s="71">
        <f t="shared" ref="G10:H10" si="6">SUM(G11+G12+G13)</f>
        <v>347000</v>
      </c>
      <c r="H10" s="71">
        <f t="shared" si="6"/>
        <v>357000</v>
      </c>
      <c r="I10" s="69">
        <f t="shared" si="4"/>
        <v>102.88184438040346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72">
        <v>33000</v>
      </c>
      <c r="G11" s="72">
        <v>45000</v>
      </c>
      <c r="H11" s="72">
        <v>50000</v>
      </c>
      <c r="I11" s="69">
        <f t="shared" si="4"/>
        <v>111.11111111111111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72">
        <v>40000</v>
      </c>
      <c r="G12" s="72">
        <v>52000</v>
      </c>
      <c r="H12" s="72">
        <v>57000</v>
      </c>
      <c r="I12" s="69">
        <f t="shared" si="4"/>
        <v>109.61538461538463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72">
        <v>250000</v>
      </c>
      <c r="G13" s="72">
        <v>250000</v>
      </c>
      <c r="H13" s="72">
        <v>250000</v>
      </c>
      <c r="I13" s="69">
        <f t="shared" si="4"/>
        <v>100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70">
        <f t="shared" ref="F14:H14" si="7">SUM(F15)</f>
        <v>15000</v>
      </c>
      <c r="G14" s="70">
        <f t="shared" si="7"/>
        <v>25000</v>
      </c>
      <c r="H14" s="70">
        <f t="shared" si="7"/>
        <v>25000</v>
      </c>
      <c r="I14" s="69">
        <f t="shared" si="4"/>
        <v>100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72">
        <v>15000</v>
      </c>
      <c r="G15" s="72">
        <v>25000</v>
      </c>
      <c r="H15" s="72">
        <v>25000</v>
      </c>
      <c r="I15" s="69">
        <f t="shared" si="4"/>
        <v>100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70">
        <f t="shared" ref="F16" si="8">SUM(F17+F18)</f>
        <v>1050000</v>
      </c>
      <c r="G16" s="70">
        <f t="shared" ref="G16:H16" si="9">SUM(G17+G18)</f>
        <v>2110000</v>
      </c>
      <c r="H16" s="70">
        <f t="shared" si="9"/>
        <v>2110000</v>
      </c>
      <c r="I16" s="69">
        <f t="shared" si="4"/>
        <v>100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72">
        <v>350000</v>
      </c>
      <c r="G17" s="72">
        <v>770000</v>
      </c>
      <c r="H17" s="72">
        <v>770000</v>
      </c>
      <c r="I17" s="69">
        <f t="shared" si="4"/>
        <v>100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72">
        <v>700000</v>
      </c>
      <c r="G18" s="72">
        <v>1340000</v>
      </c>
      <c r="H18" s="72">
        <v>1340000</v>
      </c>
      <c r="I18" s="69">
        <f t="shared" si="4"/>
        <v>100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70">
        <f t="shared" ref="F19:H19" si="10">SUM(F20)</f>
        <v>2070000</v>
      </c>
      <c r="G19" s="70">
        <f t="shared" si="10"/>
        <v>2358000</v>
      </c>
      <c r="H19" s="70">
        <f t="shared" si="10"/>
        <v>2359273</v>
      </c>
      <c r="I19" s="69">
        <f t="shared" si="4"/>
        <v>100.05398642917727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70">
        <f t="shared" ref="F20" si="11">SUM(F21:F26)</f>
        <v>2070000</v>
      </c>
      <c r="G20" s="70">
        <f t="shared" ref="G20:H20" si="12">SUM(G21:G26)</f>
        <v>2358000</v>
      </c>
      <c r="H20" s="70">
        <f t="shared" si="12"/>
        <v>2359273</v>
      </c>
      <c r="I20" s="69">
        <f t="shared" si="4"/>
        <v>100.05398642917727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72">
        <v>1540000</v>
      </c>
      <c r="G21" s="72">
        <v>1670000</v>
      </c>
      <c r="H21" s="72">
        <v>1671273</v>
      </c>
      <c r="I21" s="69">
        <f t="shared" si="4"/>
        <v>100.0762275449102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72">
        <v>190000</v>
      </c>
      <c r="G22" s="72">
        <v>210000</v>
      </c>
      <c r="H22" s="72">
        <v>210000</v>
      </c>
      <c r="I22" s="69">
        <f t="shared" si="4"/>
        <v>100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72">
        <v>10000</v>
      </c>
      <c r="G23" s="72">
        <v>13000</v>
      </c>
      <c r="H23" s="72">
        <v>13000</v>
      </c>
      <c r="I23" s="69">
        <f t="shared" si="4"/>
        <v>100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72">
        <v>100000</v>
      </c>
      <c r="G24" s="72">
        <v>160000</v>
      </c>
      <c r="H24" s="72">
        <v>160000</v>
      </c>
      <c r="I24" s="69">
        <f t="shared" si="4"/>
        <v>100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72">
        <v>110000</v>
      </c>
      <c r="G25" s="72">
        <v>115000</v>
      </c>
      <c r="H25" s="72">
        <v>115000</v>
      </c>
      <c r="I25" s="69">
        <f t="shared" si="4"/>
        <v>100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72">
        <v>120000</v>
      </c>
      <c r="G26" s="72">
        <v>190000</v>
      </c>
      <c r="H26" s="72">
        <v>190000</v>
      </c>
      <c r="I26" s="69">
        <f t="shared" si="4"/>
        <v>100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70">
        <f>SUM(F30+F32+F28)</f>
        <v>4393000</v>
      </c>
      <c r="G27" s="70">
        <f>SUM(G30+G32+G28)</f>
        <v>4682000</v>
      </c>
      <c r="H27" s="70">
        <f>SUM(H30+H32+H28)</f>
        <v>4682000</v>
      </c>
      <c r="I27" s="69">
        <f t="shared" si="4"/>
        <v>100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363</v>
      </c>
      <c r="F28" s="70">
        <f t="shared" ref="F28:H30" si="13">SUM(F29)</f>
        <v>200000</v>
      </c>
      <c r="G28" s="70">
        <f t="shared" si="13"/>
        <v>220000</v>
      </c>
      <c r="H28" s="70">
        <f t="shared" si="13"/>
        <v>220000</v>
      </c>
      <c r="I28" s="69">
        <f t="shared" si="4"/>
        <v>100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363</v>
      </c>
      <c r="F29" s="72">
        <v>200000</v>
      </c>
      <c r="G29" s="72">
        <v>220000</v>
      </c>
      <c r="H29" s="72">
        <v>220000</v>
      </c>
      <c r="I29" s="69">
        <f t="shared" si="4"/>
        <v>100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70">
        <f t="shared" si="13"/>
        <v>400000</v>
      </c>
      <c r="G30" s="70">
        <f t="shared" si="13"/>
        <v>430000</v>
      </c>
      <c r="H30" s="70">
        <f t="shared" si="13"/>
        <v>430000</v>
      </c>
      <c r="I30" s="69">
        <f t="shared" si="4"/>
        <v>100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72">
        <v>400000</v>
      </c>
      <c r="G31" s="72">
        <v>430000</v>
      </c>
      <c r="H31" s="72">
        <v>430000</v>
      </c>
      <c r="I31" s="69">
        <f t="shared" si="4"/>
        <v>100</v>
      </c>
    </row>
    <row r="32" spans="1:9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70">
        <f t="shared" ref="F32:H32" si="14">SUM(F33)</f>
        <v>3793000</v>
      </c>
      <c r="G32" s="70">
        <f t="shared" si="14"/>
        <v>4032000</v>
      </c>
      <c r="H32" s="70">
        <f t="shared" si="14"/>
        <v>4032000</v>
      </c>
      <c r="I32" s="69">
        <f t="shared" si="4"/>
        <v>100</v>
      </c>
    </row>
    <row r="33" spans="1:9" s="29" customFormat="1" ht="13.5">
      <c r="A33" s="26"/>
      <c r="B33" s="26"/>
      <c r="C33" s="26">
        <v>717141</v>
      </c>
      <c r="D33" s="27" t="s">
        <v>362</v>
      </c>
      <c r="E33" s="28" t="s">
        <v>51</v>
      </c>
      <c r="F33" s="72">
        <v>3793000</v>
      </c>
      <c r="G33" s="72">
        <v>4032000</v>
      </c>
      <c r="H33" s="72">
        <v>4032000</v>
      </c>
      <c r="I33" s="69">
        <f t="shared" si="4"/>
        <v>100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70" t="e">
        <f>SUM(F35+F44+F49+F52+F55+F69+F85+F89+F93)</f>
        <v>#REF!</v>
      </c>
      <c r="G34" s="70">
        <f>SUM(G35+G44+G49+G52+G55+G69+G85+G89+G93)</f>
        <v>7373000</v>
      </c>
      <c r="H34" s="70">
        <f>SUM(H35+H44+H49+H52+H55+H69+H85+H89+H93)</f>
        <v>7431000</v>
      </c>
      <c r="I34" s="69">
        <f t="shared" si="4"/>
        <v>100.78665400786655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70" t="e">
        <f>SUM(F36+F38+F42)</f>
        <v>#REF!</v>
      </c>
      <c r="G35" s="70">
        <f>SUM(G36+G38+G42)</f>
        <v>995000</v>
      </c>
      <c r="H35" s="70">
        <f>SUM(H36+H38+H42)</f>
        <v>995000</v>
      </c>
      <c r="I35" s="69">
        <f t="shared" si="4"/>
        <v>100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70">
        <f t="shared" ref="F36:H36" si="15">SUM(F37)</f>
        <v>10000</v>
      </c>
      <c r="G36" s="70">
        <f t="shared" si="15"/>
        <v>15000</v>
      </c>
      <c r="H36" s="70">
        <f t="shared" si="15"/>
        <v>15000</v>
      </c>
      <c r="I36" s="69">
        <f t="shared" si="4"/>
        <v>100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72">
        <v>10000</v>
      </c>
      <c r="G37" s="72">
        <v>15000</v>
      </c>
      <c r="H37" s="72">
        <v>15000</v>
      </c>
      <c r="I37" s="69">
        <f t="shared" si="4"/>
        <v>100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70" t="e">
        <f>SUM(#REF!+F39+F41+F40)</f>
        <v>#REF!</v>
      </c>
      <c r="G38" s="70">
        <f t="shared" ref="G38:H38" si="16">SUM(G39+G41+G40)</f>
        <v>680000</v>
      </c>
      <c r="H38" s="70">
        <f t="shared" si="16"/>
        <v>680000</v>
      </c>
      <c r="I38" s="69">
        <f t="shared" si="4"/>
        <v>100</v>
      </c>
    </row>
    <row r="39" spans="1:9" s="29" customFormat="1" ht="13.5">
      <c r="A39" s="26"/>
      <c r="B39" s="26"/>
      <c r="C39" s="26">
        <v>721122</v>
      </c>
      <c r="D39" s="27" t="s">
        <v>62</v>
      </c>
      <c r="E39" s="28" t="s">
        <v>64</v>
      </c>
      <c r="F39" s="72">
        <v>400000</v>
      </c>
      <c r="G39" s="72">
        <v>450000</v>
      </c>
      <c r="H39" s="72">
        <v>450000</v>
      </c>
      <c r="I39" s="69">
        <f t="shared" si="4"/>
        <v>100</v>
      </c>
    </row>
    <row r="40" spans="1:9" s="29" customFormat="1" ht="13.5">
      <c r="A40" s="26"/>
      <c r="B40" s="26"/>
      <c r="C40" s="26">
        <v>721124</v>
      </c>
      <c r="D40" s="27" t="s">
        <v>63</v>
      </c>
      <c r="E40" s="28" t="s">
        <v>66</v>
      </c>
      <c r="F40" s="72">
        <v>200000</v>
      </c>
      <c r="G40" s="72">
        <v>230000</v>
      </c>
      <c r="H40" s="72">
        <v>230000</v>
      </c>
      <c r="I40" s="69">
        <f t="shared" si="4"/>
        <v>100</v>
      </c>
    </row>
    <row r="41" spans="1:9" s="29" customFormat="1" ht="13.5" hidden="1">
      <c r="A41" s="26"/>
      <c r="B41" s="26"/>
      <c r="C41" s="26">
        <v>721124</v>
      </c>
      <c r="D41" s="27" t="s">
        <v>65</v>
      </c>
      <c r="E41" s="28" t="s">
        <v>67</v>
      </c>
      <c r="F41" s="72">
        <v>0</v>
      </c>
      <c r="G41" s="72">
        <v>0</v>
      </c>
      <c r="H41" s="72">
        <v>0</v>
      </c>
      <c r="I41" s="69" t="e">
        <f t="shared" si="4"/>
        <v>#DIV/0!</v>
      </c>
    </row>
    <row r="42" spans="1:9" s="25" customFormat="1" ht="13.5">
      <c r="A42" s="22"/>
      <c r="B42" s="22">
        <v>721190</v>
      </c>
      <c r="C42" s="22"/>
      <c r="D42" s="23" t="s">
        <v>68</v>
      </c>
      <c r="E42" s="24" t="s">
        <v>69</v>
      </c>
      <c r="F42" s="70">
        <f t="shared" ref="F42:H42" si="17">SUM(F43)</f>
        <v>300000</v>
      </c>
      <c r="G42" s="70">
        <f t="shared" si="17"/>
        <v>300000</v>
      </c>
      <c r="H42" s="70">
        <f t="shared" si="17"/>
        <v>300000</v>
      </c>
      <c r="I42" s="69">
        <f t="shared" si="4"/>
        <v>100</v>
      </c>
    </row>
    <row r="43" spans="1:9" s="29" customFormat="1" ht="13.5">
      <c r="A43" s="26"/>
      <c r="B43" s="26"/>
      <c r="C43" s="26">
        <v>721191</v>
      </c>
      <c r="D43" s="27" t="s">
        <v>70</v>
      </c>
      <c r="E43" s="28" t="s">
        <v>71</v>
      </c>
      <c r="F43" s="72">
        <v>300000</v>
      </c>
      <c r="G43" s="72">
        <v>300000</v>
      </c>
      <c r="H43" s="72">
        <v>300000</v>
      </c>
      <c r="I43" s="69">
        <f t="shared" si="4"/>
        <v>100</v>
      </c>
    </row>
    <row r="44" spans="1:9" s="25" customFormat="1" ht="13.5">
      <c r="A44" s="31">
        <v>721200</v>
      </c>
      <c r="B44" s="31"/>
      <c r="C44" s="31"/>
      <c r="D44" s="32" t="s">
        <v>72</v>
      </c>
      <c r="E44" s="33" t="s">
        <v>73</v>
      </c>
      <c r="F44" s="73">
        <f t="shared" ref="F44" si="18">SUM(F45+F47)</f>
        <v>23000</v>
      </c>
      <c r="G44" s="73">
        <f t="shared" ref="G44:H44" si="19">SUM(G45+G47)</f>
        <v>54000</v>
      </c>
      <c r="H44" s="73">
        <f t="shared" si="19"/>
        <v>54000</v>
      </c>
      <c r="I44" s="69">
        <f t="shared" si="4"/>
        <v>100</v>
      </c>
    </row>
    <row r="45" spans="1:9" s="25" customFormat="1" ht="13.5">
      <c r="A45" s="22"/>
      <c r="B45" s="22">
        <v>721210</v>
      </c>
      <c r="C45" s="22"/>
      <c r="D45" s="23" t="s">
        <v>74</v>
      </c>
      <c r="E45" s="24" t="s">
        <v>75</v>
      </c>
      <c r="F45" s="70">
        <f t="shared" ref="F45:H45" si="20">SUM(F46)</f>
        <v>3000</v>
      </c>
      <c r="G45" s="70">
        <f t="shared" si="20"/>
        <v>4000</v>
      </c>
      <c r="H45" s="70">
        <f t="shared" si="20"/>
        <v>4000</v>
      </c>
      <c r="I45" s="69">
        <f t="shared" si="4"/>
        <v>100</v>
      </c>
    </row>
    <row r="46" spans="1:9" s="29" customFormat="1" ht="13.5">
      <c r="A46" s="26"/>
      <c r="B46" s="26"/>
      <c r="C46" s="26">
        <v>721211</v>
      </c>
      <c r="D46" s="27" t="s">
        <v>76</v>
      </c>
      <c r="E46" s="28" t="s">
        <v>77</v>
      </c>
      <c r="F46" s="72">
        <v>3000</v>
      </c>
      <c r="G46" s="72">
        <v>4000</v>
      </c>
      <c r="H46" s="72">
        <v>4000</v>
      </c>
      <c r="I46" s="69">
        <f t="shared" si="4"/>
        <v>100</v>
      </c>
    </row>
    <row r="47" spans="1:9" s="25" customFormat="1" ht="13.5">
      <c r="A47" s="22"/>
      <c r="B47" s="22">
        <v>721230</v>
      </c>
      <c r="C47" s="22"/>
      <c r="D47" s="23" t="s">
        <v>78</v>
      </c>
      <c r="E47" s="24" t="s">
        <v>79</v>
      </c>
      <c r="F47" s="70">
        <f t="shared" ref="F47:H47" si="21">SUM(F48)</f>
        <v>20000</v>
      </c>
      <c r="G47" s="70">
        <f t="shared" si="21"/>
        <v>50000</v>
      </c>
      <c r="H47" s="70">
        <f t="shared" si="21"/>
        <v>50000</v>
      </c>
      <c r="I47" s="69">
        <f t="shared" si="4"/>
        <v>100</v>
      </c>
    </row>
    <row r="48" spans="1:9" s="29" customFormat="1" ht="13.5" customHeight="1">
      <c r="A48" s="26"/>
      <c r="B48" s="26"/>
      <c r="C48" s="26">
        <v>721239</v>
      </c>
      <c r="D48" s="27" t="s">
        <v>80</v>
      </c>
      <c r="E48" s="28" t="s">
        <v>81</v>
      </c>
      <c r="F48" s="72">
        <v>20000</v>
      </c>
      <c r="G48" s="72">
        <v>50000</v>
      </c>
      <c r="H48" s="72">
        <v>50000</v>
      </c>
      <c r="I48" s="69">
        <f t="shared" si="4"/>
        <v>100</v>
      </c>
    </row>
    <row r="49" spans="1:9" s="25" customFormat="1" ht="13.5">
      <c r="A49" s="22">
        <v>722100</v>
      </c>
      <c r="B49" s="22"/>
      <c r="C49" s="22"/>
      <c r="D49" s="23" t="s">
        <v>82</v>
      </c>
      <c r="E49" s="24" t="s">
        <v>83</v>
      </c>
      <c r="F49" s="70">
        <f t="shared" ref="F49:H50" si="22">SUM(F50)</f>
        <v>200000</v>
      </c>
      <c r="G49" s="70">
        <f t="shared" si="22"/>
        <v>250000</v>
      </c>
      <c r="H49" s="70">
        <f t="shared" si="22"/>
        <v>250000</v>
      </c>
      <c r="I49" s="69">
        <f t="shared" si="4"/>
        <v>100</v>
      </c>
    </row>
    <row r="50" spans="1:9" s="25" customFormat="1" ht="13.5">
      <c r="A50" s="22"/>
      <c r="B50" s="22">
        <v>722130</v>
      </c>
      <c r="C50" s="22"/>
      <c r="D50" s="23" t="s">
        <v>84</v>
      </c>
      <c r="E50" s="24" t="s">
        <v>85</v>
      </c>
      <c r="F50" s="70">
        <f t="shared" si="22"/>
        <v>200000</v>
      </c>
      <c r="G50" s="70">
        <f t="shared" si="22"/>
        <v>250000</v>
      </c>
      <c r="H50" s="70">
        <f t="shared" si="22"/>
        <v>250000</v>
      </c>
      <c r="I50" s="69">
        <f t="shared" si="4"/>
        <v>100</v>
      </c>
    </row>
    <row r="51" spans="1:9" s="29" customFormat="1" ht="13.5">
      <c r="A51" s="34"/>
      <c r="B51" s="34"/>
      <c r="C51" s="34">
        <v>722131</v>
      </c>
      <c r="D51" s="35" t="s">
        <v>86</v>
      </c>
      <c r="E51" s="36" t="s">
        <v>87</v>
      </c>
      <c r="F51" s="74">
        <v>200000</v>
      </c>
      <c r="G51" s="74">
        <v>250000</v>
      </c>
      <c r="H51" s="74">
        <v>250000</v>
      </c>
      <c r="I51" s="69">
        <f t="shared" si="4"/>
        <v>100</v>
      </c>
    </row>
    <row r="52" spans="1:9" s="25" customFormat="1" ht="13.5">
      <c r="A52" s="22">
        <v>722300</v>
      </c>
      <c r="B52" s="22"/>
      <c r="C52" s="22"/>
      <c r="D52" s="23" t="s">
        <v>88</v>
      </c>
      <c r="E52" s="24" t="s">
        <v>89</v>
      </c>
      <c r="F52" s="70">
        <f t="shared" ref="F52:H53" si="23">SUM(F53)</f>
        <v>600000</v>
      </c>
      <c r="G52" s="70">
        <f t="shared" si="23"/>
        <v>600000</v>
      </c>
      <c r="H52" s="70">
        <f t="shared" si="23"/>
        <v>600000</v>
      </c>
      <c r="I52" s="69">
        <f t="shared" si="4"/>
        <v>100</v>
      </c>
    </row>
    <row r="53" spans="1:9" s="25" customFormat="1" ht="13.5">
      <c r="A53" s="22"/>
      <c r="B53" s="22">
        <v>722320</v>
      </c>
      <c r="C53" s="22"/>
      <c r="D53" s="23" t="s">
        <v>90</v>
      </c>
      <c r="E53" s="24" t="s">
        <v>91</v>
      </c>
      <c r="F53" s="70">
        <f t="shared" si="23"/>
        <v>600000</v>
      </c>
      <c r="G53" s="70">
        <f t="shared" si="23"/>
        <v>600000</v>
      </c>
      <c r="H53" s="70">
        <f t="shared" si="23"/>
        <v>600000</v>
      </c>
      <c r="I53" s="69">
        <f t="shared" si="4"/>
        <v>100</v>
      </c>
    </row>
    <row r="54" spans="1:9" s="29" customFormat="1" ht="13.5">
      <c r="A54" s="26"/>
      <c r="B54" s="26"/>
      <c r="C54" s="26">
        <v>722322</v>
      </c>
      <c r="D54" s="27" t="s">
        <v>92</v>
      </c>
      <c r="E54" s="28" t="s">
        <v>93</v>
      </c>
      <c r="F54" s="72">
        <v>600000</v>
      </c>
      <c r="G54" s="72">
        <v>600000</v>
      </c>
      <c r="H54" s="72">
        <v>600000</v>
      </c>
      <c r="I54" s="69">
        <f t="shared" si="4"/>
        <v>100</v>
      </c>
    </row>
    <row r="55" spans="1:9" s="25" customFormat="1" ht="13.5">
      <c r="A55" s="22">
        <v>722400</v>
      </c>
      <c r="B55" s="22"/>
      <c r="C55" s="22"/>
      <c r="D55" s="23" t="s">
        <v>94</v>
      </c>
      <c r="E55" s="24" t="s">
        <v>95</v>
      </c>
      <c r="F55" s="70">
        <f t="shared" ref="F55" si="24">SUM(F56+F62+F64+F66)</f>
        <v>1585000</v>
      </c>
      <c r="G55" s="70">
        <f t="shared" ref="G55:H55" si="25">SUM(G56+G62+G64+G66)</f>
        <v>2070000</v>
      </c>
      <c r="H55" s="70">
        <f t="shared" si="25"/>
        <v>2128000</v>
      </c>
      <c r="I55" s="69">
        <f t="shared" si="4"/>
        <v>102.80193236714976</v>
      </c>
    </row>
    <row r="56" spans="1:9" s="25" customFormat="1" ht="13.5">
      <c r="A56" s="22"/>
      <c r="B56" s="22">
        <v>722430</v>
      </c>
      <c r="C56" s="22"/>
      <c r="D56" s="23" t="s">
        <v>96</v>
      </c>
      <c r="E56" s="24" t="s">
        <v>97</v>
      </c>
      <c r="F56" s="70">
        <f t="shared" ref="F56" si="26">SUM(F57:F61)</f>
        <v>1420000</v>
      </c>
      <c r="G56" s="70">
        <f t="shared" ref="G56:H56" si="27">SUM(G57:G61)</f>
        <v>1870000</v>
      </c>
      <c r="H56" s="70">
        <f t="shared" si="27"/>
        <v>1870000</v>
      </c>
      <c r="I56" s="69">
        <f t="shared" si="4"/>
        <v>100</v>
      </c>
    </row>
    <row r="57" spans="1:9" s="29" customFormat="1" ht="13.5">
      <c r="A57" s="26"/>
      <c r="B57" s="26"/>
      <c r="C57" s="26">
        <v>722432</v>
      </c>
      <c r="D57" s="27" t="s">
        <v>98</v>
      </c>
      <c r="E57" s="28" t="s">
        <v>320</v>
      </c>
      <c r="F57" s="72">
        <v>220000</v>
      </c>
      <c r="G57" s="72">
        <v>370000</v>
      </c>
      <c r="H57" s="72">
        <v>370000</v>
      </c>
      <c r="I57" s="69">
        <f t="shared" si="4"/>
        <v>100</v>
      </c>
    </row>
    <row r="58" spans="1:9" s="29" customFormat="1" ht="13.5">
      <c r="A58" s="26"/>
      <c r="B58" s="26"/>
      <c r="C58" s="26">
        <v>722433</v>
      </c>
      <c r="D58" s="27" t="s">
        <v>99</v>
      </c>
      <c r="E58" s="28" t="s">
        <v>100</v>
      </c>
      <c r="F58" s="72">
        <v>200000</v>
      </c>
      <c r="G58" s="72">
        <v>300000</v>
      </c>
      <c r="H58" s="72">
        <v>300000</v>
      </c>
      <c r="I58" s="69">
        <f t="shared" si="4"/>
        <v>100</v>
      </c>
    </row>
    <row r="59" spans="1:9" s="29" customFormat="1" ht="13.5">
      <c r="A59" s="26"/>
      <c r="B59" s="26"/>
      <c r="C59" s="26">
        <v>722434</v>
      </c>
      <c r="D59" s="27" t="s">
        <v>101</v>
      </c>
      <c r="E59" s="28" t="s">
        <v>102</v>
      </c>
      <c r="F59" s="72">
        <v>200000</v>
      </c>
      <c r="G59" s="72">
        <v>200000</v>
      </c>
      <c r="H59" s="72">
        <v>200000</v>
      </c>
      <c r="I59" s="69">
        <f t="shared" si="4"/>
        <v>100</v>
      </c>
    </row>
    <row r="60" spans="1:9" s="29" customFormat="1" ht="13.5">
      <c r="A60" s="26"/>
      <c r="B60" s="26"/>
      <c r="C60" s="26">
        <v>722435</v>
      </c>
      <c r="D60" s="27" t="s">
        <v>103</v>
      </c>
      <c r="E60" s="28" t="s">
        <v>104</v>
      </c>
      <c r="F60" s="72">
        <v>800000</v>
      </c>
      <c r="G60" s="72">
        <v>1000000</v>
      </c>
      <c r="H60" s="72">
        <v>1000000</v>
      </c>
      <c r="I60" s="69">
        <f t="shared" si="4"/>
        <v>100</v>
      </c>
    </row>
    <row r="61" spans="1:9" s="29" customFormat="1" ht="12" hidden="1" customHeight="1">
      <c r="A61" s="26"/>
      <c r="B61" s="26"/>
      <c r="C61" s="26">
        <v>722437</v>
      </c>
      <c r="D61" s="27" t="s">
        <v>105</v>
      </c>
      <c r="E61" s="28" t="s">
        <v>106</v>
      </c>
      <c r="F61" s="72">
        <v>0</v>
      </c>
      <c r="G61" s="72">
        <v>0</v>
      </c>
      <c r="H61" s="72">
        <v>0</v>
      </c>
      <c r="I61" s="69" t="e">
        <f t="shared" si="4"/>
        <v>#DIV/0!</v>
      </c>
    </row>
    <row r="62" spans="1:9" s="25" customFormat="1" ht="13.5">
      <c r="A62" s="22"/>
      <c r="B62" s="22">
        <v>722440</v>
      </c>
      <c r="C62" s="22"/>
      <c r="D62" s="23" t="s">
        <v>107</v>
      </c>
      <c r="E62" s="24" t="s">
        <v>108</v>
      </c>
      <c r="F62" s="70">
        <f t="shared" ref="F62:H62" si="28">SUM(F63)</f>
        <v>30000</v>
      </c>
      <c r="G62" s="70">
        <f t="shared" si="28"/>
        <v>30000</v>
      </c>
      <c r="H62" s="70">
        <f t="shared" si="28"/>
        <v>30000</v>
      </c>
      <c r="I62" s="69">
        <f t="shared" si="4"/>
        <v>100</v>
      </c>
    </row>
    <row r="63" spans="1:9" s="29" customFormat="1" ht="13.5">
      <c r="A63" s="26"/>
      <c r="B63" s="26"/>
      <c r="C63" s="26">
        <v>722442</v>
      </c>
      <c r="D63" s="27" t="s">
        <v>109</v>
      </c>
      <c r="E63" s="28" t="s">
        <v>110</v>
      </c>
      <c r="F63" s="72">
        <v>30000</v>
      </c>
      <c r="G63" s="72">
        <v>30000</v>
      </c>
      <c r="H63" s="72">
        <v>30000</v>
      </c>
      <c r="I63" s="69">
        <f t="shared" si="4"/>
        <v>100</v>
      </c>
    </row>
    <row r="64" spans="1:9" s="25" customFormat="1" ht="13.5">
      <c r="A64" s="22"/>
      <c r="B64" s="22">
        <v>722450</v>
      </c>
      <c r="C64" s="22"/>
      <c r="D64" s="23" t="s">
        <v>111</v>
      </c>
      <c r="E64" s="24" t="s">
        <v>112</v>
      </c>
      <c r="F64" s="70">
        <f t="shared" ref="F64:H64" si="29">SUM(F65)</f>
        <v>50000</v>
      </c>
      <c r="G64" s="70">
        <f t="shared" si="29"/>
        <v>50000</v>
      </c>
      <c r="H64" s="70">
        <f t="shared" si="29"/>
        <v>108000</v>
      </c>
      <c r="I64" s="69">
        <f t="shared" si="4"/>
        <v>216</v>
      </c>
    </row>
    <row r="65" spans="1:9" s="29" customFormat="1" ht="13.5">
      <c r="A65" s="26"/>
      <c r="B65" s="26"/>
      <c r="C65" s="26">
        <v>722459</v>
      </c>
      <c r="D65" s="27" t="s">
        <v>113</v>
      </c>
      <c r="E65" s="28" t="s">
        <v>114</v>
      </c>
      <c r="F65" s="72">
        <v>50000</v>
      </c>
      <c r="G65" s="72">
        <v>50000</v>
      </c>
      <c r="H65" s="72">
        <v>108000</v>
      </c>
      <c r="I65" s="69">
        <f t="shared" si="4"/>
        <v>216</v>
      </c>
    </row>
    <row r="66" spans="1:9" s="25" customFormat="1" ht="13.5">
      <c r="A66" s="22"/>
      <c r="B66" s="22">
        <v>722460</v>
      </c>
      <c r="C66" s="22"/>
      <c r="D66" s="23" t="s">
        <v>115</v>
      </c>
      <c r="E66" s="24" t="s">
        <v>116</v>
      </c>
      <c r="F66" s="70">
        <f t="shared" ref="F66" si="30">SUM(F67+F68)</f>
        <v>85000</v>
      </c>
      <c r="G66" s="70">
        <f t="shared" ref="G66:H66" si="31">SUM(G67+G68)</f>
        <v>120000</v>
      </c>
      <c r="H66" s="70">
        <f t="shared" si="31"/>
        <v>120000</v>
      </c>
      <c r="I66" s="69">
        <f t="shared" si="4"/>
        <v>100</v>
      </c>
    </row>
    <row r="67" spans="1:9" s="29" customFormat="1" ht="13.5">
      <c r="A67" s="26"/>
      <c r="B67" s="26"/>
      <c r="C67" s="26">
        <v>722461</v>
      </c>
      <c r="D67" s="27" t="s">
        <v>117</v>
      </c>
      <c r="E67" s="28" t="s">
        <v>118</v>
      </c>
      <c r="F67" s="72">
        <v>30000</v>
      </c>
      <c r="G67" s="72">
        <v>30000</v>
      </c>
      <c r="H67" s="72">
        <v>30000</v>
      </c>
      <c r="I67" s="69">
        <f t="shared" si="4"/>
        <v>100</v>
      </c>
    </row>
    <row r="68" spans="1:9" s="29" customFormat="1" ht="13.5">
      <c r="A68" s="26"/>
      <c r="B68" s="26"/>
      <c r="C68" s="26">
        <v>722463</v>
      </c>
      <c r="D68" s="27" t="s">
        <v>119</v>
      </c>
      <c r="E68" s="28" t="s">
        <v>120</v>
      </c>
      <c r="F68" s="72">
        <v>55000</v>
      </c>
      <c r="G68" s="72">
        <v>90000</v>
      </c>
      <c r="H68" s="72">
        <v>90000</v>
      </c>
      <c r="I68" s="69">
        <f t="shared" si="4"/>
        <v>100</v>
      </c>
    </row>
    <row r="69" spans="1:9" s="25" customFormat="1" ht="13.5">
      <c r="A69" s="22">
        <v>722500</v>
      </c>
      <c r="B69" s="22"/>
      <c r="C69" s="22"/>
      <c r="D69" s="23" t="s">
        <v>121</v>
      </c>
      <c r="E69" s="24" t="s">
        <v>122</v>
      </c>
      <c r="F69" s="70">
        <f t="shared" ref="F69" si="32">SUM(F70+F74+F80+F78)</f>
        <v>1623000</v>
      </c>
      <c r="G69" s="70">
        <f t="shared" ref="G69:H69" si="33">SUM(G70+G74+G80+G78)</f>
        <v>2128100</v>
      </c>
      <c r="H69" s="70">
        <f t="shared" si="33"/>
        <v>2128100</v>
      </c>
      <c r="I69" s="69">
        <f t="shared" si="4"/>
        <v>100</v>
      </c>
    </row>
    <row r="70" spans="1:9" s="25" customFormat="1" ht="13.5">
      <c r="A70" s="22"/>
      <c r="B70" s="22">
        <v>722510</v>
      </c>
      <c r="C70" s="22"/>
      <c r="D70" s="23" t="s">
        <v>123</v>
      </c>
      <c r="E70" s="24" t="s">
        <v>124</v>
      </c>
      <c r="F70" s="70">
        <f t="shared" ref="F70" si="34">SUM(F71+F72+F73)</f>
        <v>133000</v>
      </c>
      <c r="G70" s="70">
        <f t="shared" ref="G70:H70" si="35">SUM(G71+G72+G73)</f>
        <v>250000</v>
      </c>
      <c r="H70" s="70">
        <f t="shared" si="35"/>
        <v>250000</v>
      </c>
      <c r="I70" s="69">
        <f t="shared" si="4"/>
        <v>100</v>
      </c>
    </row>
    <row r="71" spans="1:9" s="29" customFormat="1" ht="13.5">
      <c r="A71" s="26"/>
      <c r="B71" s="26"/>
      <c r="C71" s="26">
        <v>722515</v>
      </c>
      <c r="D71" s="27" t="s">
        <v>125</v>
      </c>
      <c r="E71" s="28" t="s">
        <v>126</v>
      </c>
      <c r="F71" s="72">
        <v>8000</v>
      </c>
      <c r="G71" s="72">
        <v>10000</v>
      </c>
      <c r="H71" s="72">
        <v>10000</v>
      </c>
      <c r="I71" s="69">
        <f t="shared" si="4"/>
        <v>100</v>
      </c>
    </row>
    <row r="72" spans="1:9" s="29" customFormat="1" ht="13.5">
      <c r="A72" s="26"/>
      <c r="B72" s="26"/>
      <c r="C72" s="26">
        <v>722516</v>
      </c>
      <c r="D72" s="27" t="s">
        <v>127</v>
      </c>
      <c r="E72" s="28" t="s">
        <v>128</v>
      </c>
      <c r="F72" s="72">
        <v>75000</v>
      </c>
      <c r="G72" s="72">
        <v>120000</v>
      </c>
      <c r="H72" s="72">
        <v>120000</v>
      </c>
      <c r="I72" s="69">
        <f t="shared" si="4"/>
        <v>100</v>
      </c>
    </row>
    <row r="73" spans="1:9" s="29" customFormat="1" ht="13.5">
      <c r="A73" s="26"/>
      <c r="B73" s="26"/>
      <c r="C73" s="26">
        <v>722518</v>
      </c>
      <c r="D73" s="27" t="s">
        <v>129</v>
      </c>
      <c r="E73" s="28" t="s">
        <v>130</v>
      </c>
      <c r="F73" s="72">
        <v>50000</v>
      </c>
      <c r="G73" s="72">
        <v>120000</v>
      </c>
      <c r="H73" s="72">
        <v>120000</v>
      </c>
      <c r="I73" s="69">
        <f t="shared" ref="I73:I108" si="36">SUM(H73/G73)*100</f>
        <v>100</v>
      </c>
    </row>
    <row r="74" spans="1:9" s="25" customFormat="1" ht="13.5">
      <c r="A74" s="22"/>
      <c r="B74" s="22">
        <v>722530</v>
      </c>
      <c r="C74" s="22"/>
      <c r="D74" s="23" t="s">
        <v>131</v>
      </c>
      <c r="E74" s="24" t="s">
        <v>132</v>
      </c>
      <c r="F74" s="70">
        <f t="shared" ref="F74" si="37">SUM(F75+F76+F77)</f>
        <v>390000</v>
      </c>
      <c r="G74" s="70">
        <f t="shared" ref="G74:H74" si="38">SUM(G75+G76+G77)</f>
        <v>451500</v>
      </c>
      <c r="H74" s="70">
        <f t="shared" si="38"/>
        <v>451500</v>
      </c>
      <c r="I74" s="69">
        <f t="shared" si="36"/>
        <v>100</v>
      </c>
    </row>
    <row r="75" spans="1:9" s="29" customFormat="1" ht="13.5">
      <c r="A75" s="26"/>
      <c r="B75" s="26"/>
      <c r="C75" s="26">
        <v>722531</v>
      </c>
      <c r="D75" s="27" t="s">
        <v>133</v>
      </c>
      <c r="E75" s="28" t="s">
        <v>134</v>
      </c>
      <c r="F75" s="72">
        <v>110000</v>
      </c>
      <c r="G75" s="72">
        <v>140000</v>
      </c>
      <c r="H75" s="72">
        <v>140000</v>
      </c>
      <c r="I75" s="69">
        <f t="shared" si="36"/>
        <v>100</v>
      </c>
    </row>
    <row r="76" spans="1:9" s="29" customFormat="1" ht="13.5">
      <c r="A76" s="26"/>
      <c r="B76" s="26"/>
      <c r="C76" s="26">
        <v>722532</v>
      </c>
      <c r="D76" s="27" t="s">
        <v>135</v>
      </c>
      <c r="E76" s="28" t="s">
        <v>136</v>
      </c>
      <c r="F76" s="72">
        <v>250000</v>
      </c>
      <c r="G76" s="72">
        <v>276500</v>
      </c>
      <c r="H76" s="72">
        <v>276500</v>
      </c>
      <c r="I76" s="69">
        <f t="shared" si="36"/>
        <v>100</v>
      </c>
    </row>
    <row r="77" spans="1:9" s="29" customFormat="1" ht="13.5">
      <c r="A77" s="26"/>
      <c r="B77" s="26"/>
      <c r="C77" s="26">
        <v>722538</v>
      </c>
      <c r="D77" s="27" t="s">
        <v>137</v>
      </c>
      <c r="E77" s="28" t="s">
        <v>138</v>
      </c>
      <c r="F77" s="72">
        <v>30000</v>
      </c>
      <c r="G77" s="72">
        <v>35000</v>
      </c>
      <c r="H77" s="72">
        <v>35000</v>
      </c>
      <c r="I77" s="69">
        <f t="shared" si="36"/>
        <v>100</v>
      </c>
    </row>
    <row r="78" spans="1:9" s="25" customFormat="1" ht="13.5">
      <c r="A78" s="22"/>
      <c r="B78" s="22">
        <v>722550</v>
      </c>
      <c r="C78" s="22"/>
      <c r="D78" s="23" t="s">
        <v>139</v>
      </c>
      <c r="E78" s="24" t="s">
        <v>140</v>
      </c>
      <c r="F78" s="70">
        <f>SUM(F79)</f>
        <v>490000</v>
      </c>
      <c r="G78" s="70">
        <f>SUM(G79)</f>
        <v>567500</v>
      </c>
      <c r="H78" s="70">
        <f>SUM(H79)</f>
        <v>567500</v>
      </c>
      <c r="I78" s="69">
        <f t="shared" si="36"/>
        <v>100</v>
      </c>
    </row>
    <row r="79" spans="1:9" s="25" customFormat="1" ht="13.5">
      <c r="A79" s="22"/>
      <c r="B79" s="22"/>
      <c r="C79" s="34">
        <v>722554</v>
      </c>
      <c r="D79" s="27" t="s">
        <v>141</v>
      </c>
      <c r="E79" s="28" t="s">
        <v>140</v>
      </c>
      <c r="F79" s="72">
        <v>490000</v>
      </c>
      <c r="G79" s="72">
        <v>567500</v>
      </c>
      <c r="H79" s="72">
        <v>567500</v>
      </c>
      <c r="I79" s="69">
        <f t="shared" si="36"/>
        <v>100</v>
      </c>
    </row>
    <row r="80" spans="1:9" s="25" customFormat="1" ht="13.5">
      <c r="A80" s="22"/>
      <c r="B80" s="22">
        <v>722580</v>
      </c>
      <c r="C80" s="22"/>
      <c r="D80" s="23" t="s">
        <v>142</v>
      </c>
      <c r="E80" s="24" t="s">
        <v>143</v>
      </c>
      <c r="F80" s="70">
        <f t="shared" ref="F80" si="39">SUM(F81+F82+F83+F84)</f>
        <v>610000</v>
      </c>
      <c r="G80" s="70">
        <f t="shared" ref="G80:H80" si="40">SUM(G81+G82+G83+G84)</f>
        <v>859100</v>
      </c>
      <c r="H80" s="70">
        <f t="shared" si="40"/>
        <v>859100</v>
      </c>
      <c r="I80" s="69">
        <f t="shared" si="36"/>
        <v>100</v>
      </c>
    </row>
    <row r="81" spans="1:9" s="29" customFormat="1" ht="13.5">
      <c r="A81" s="26"/>
      <c r="B81" s="26"/>
      <c r="C81" s="26">
        <v>722581</v>
      </c>
      <c r="D81" s="27" t="s">
        <v>144</v>
      </c>
      <c r="E81" s="28" t="s">
        <v>145</v>
      </c>
      <c r="F81" s="72">
        <v>588900</v>
      </c>
      <c r="G81" s="72">
        <v>840000</v>
      </c>
      <c r="H81" s="72">
        <v>840000</v>
      </c>
      <c r="I81" s="69">
        <f t="shared" si="36"/>
        <v>100</v>
      </c>
    </row>
    <row r="82" spans="1:9" s="29" customFormat="1" ht="13.5">
      <c r="A82" s="26"/>
      <c r="B82" s="26"/>
      <c r="C82" s="26">
        <v>722582</v>
      </c>
      <c r="D82" s="27" t="s">
        <v>146</v>
      </c>
      <c r="E82" s="28" t="s">
        <v>147</v>
      </c>
      <c r="F82" s="72">
        <v>10000</v>
      </c>
      <c r="G82" s="72">
        <v>8000</v>
      </c>
      <c r="H82" s="72">
        <v>8000</v>
      </c>
      <c r="I82" s="69">
        <f t="shared" si="36"/>
        <v>100</v>
      </c>
    </row>
    <row r="83" spans="1:9" s="29" customFormat="1" ht="13.5">
      <c r="A83" s="34"/>
      <c r="B83" s="34"/>
      <c r="C83" s="34">
        <v>722583</v>
      </c>
      <c r="D83" s="35" t="s">
        <v>148</v>
      </c>
      <c r="E83" s="36" t="s">
        <v>149</v>
      </c>
      <c r="F83" s="74">
        <v>11000</v>
      </c>
      <c r="G83" s="74">
        <v>11000</v>
      </c>
      <c r="H83" s="74">
        <v>11000</v>
      </c>
      <c r="I83" s="69">
        <f t="shared" si="36"/>
        <v>100</v>
      </c>
    </row>
    <row r="84" spans="1:9" s="29" customFormat="1" ht="13.5">
      <c r="A84" s="34"/>
      <c r="B84" s="34"/>
      <c r="C84" s="34">
        <v>722584</v>
      </c>
      <c r="D84" s="35" t="s">
        <v>150</v>
      </c>
      <c r="E84" s="36" t="s">
        <v>377</v>
      </c>
      <c r="F84" s="74">
        <v>100</v>
      </c>
      <c r="G84" s="74">
        <v>100</v>
      </c>
      <c r="H84" s="74">
        <v>100</v>
      </c>
      <c r="I84" s="69">
        <f t="shared" si="36"/>
        <v>100</v>
      </c>
    </row>
    <row r="85" spans="1:9" s="25" customFormat="1" ht="13.5">
      <c r="A85" s="22">
        <v>722600</v>
      </c>
      <c r="B85" s="22"/>
      <c r="C85" s="22"/>
      <c r="D85" s="23" t="s">
        <v>151</v>
      </c>
      <c r="E85" s="24" t="s">
        <v>152</v>
      </c>
      <c r="F85" s="70">
        <f t="shared" ref="F85:H85" si="41">SUM(F86)</f>
        <v>60000</v>
      </c>
      <c r="G85" s="70">
        <f t="shared" si="41"/>
        <v>65900</v>
      </c>
      <c r="H85" s="70">
        <f t="shared" si="41"/>
        <v>65900</v>
      </c>
      <c r="I85" s="69">
        <f t="shared" si="36"/>
        <v>100</v>
      </c>
    </row>
    <row r="86" spans="1:9" s="25" customFormat="1" ht="13.5">
      <c r="A86" s="22"/>
      <c r="B86" s="22">
        <v>722610</v>
      </c>
      <c r="C86" s="22"/>
      <c r="D86" s="23" t="s">
        <v>153</v>
      </c>
      <c r="E86" s="24" t="s">
        <v>154</v>
      </c>
      <c r="F86" s="70">
        <f t="shared" ref="F86" si="42">SUM(F87+F88)</f>
        <v>60000</v>
      </c>
      <c r="G86" s="70">
        <f t="shared" ref="G86:H86" si="43">SUM(G87+G88)</f>
        <v>65900</v>
      </c>
      <c r="H86" s="70">
        <f t="shared" si="43"/>
        <v>65900</v>
      </c>
      <c r="I86" s="69">
        <f t="shared" si="36"/>
        <v>100</v>
      </c>
    </row>
    <row r="87" spans="1:9" s="29" customFormat="1" ht="13.5">
      <c r="A87" s="26"/>
      <c r="B87" s="26"/>
      <c r="C87" s="34">
        <v>722612</v>
      </c>
      <c r="D87" s="27" t="s">
        <v>155</v>
      </c>
      <c r="E87" s="28" t="s">
        <v>156</v>
      </c>
      <c r="F87" s="72">
        <v>40000</v>
      </c>
      <c r="G87" s="72">
        <v>45900</v>
      </c>
      <c r="H87" s="72">
        <v>45900</v>
      </c>
      <c r="I87" s="69">
        <f t="shared" si="36"/>
        <v>100</v>
      </c>
    </row>
    <row r="88" spans="1:9" s="25" customFormat="1" ht="13.5">
      <c r="A88" s="22"/>
      <c r="B88" s="22"/>
      <c r="C88" s="34">
        <v>722613</v>
      </c>
      <c r="D88" s="27" t="s">
        <v>157</v>
      </c>
      <c r="E88" s="28" t="s">
        <v>154</v>
      </c>
      <c r="F88" s="72">
        <v>20000</v>
      </c>
      <c r="G88" s="72">
        <v>20000</v>
      </c>
      <c r="H88" s="72">
        <v>20000</v>
      </c>
      <c r="I88" s="69">
        <f t="shared" si="36"/>
        <v>100</v>
      </c>
    </row>
    <row r="89" spans="1:9" s="25" customFormat="1" ht="13.5">
      <c r="A89" s="22">
        <v>722700</v>
      </c>
      <c r="B89" s="22"/>
      <c r="C89" s="22"/>
      <c r="D89" s="23" t="s">
        <v>158</v>
      </c>
      <c r="E89" s="24" t="s">
        <v>159</v>
      </c>
      <c r="F89" s="70">
        <f t="shared" ref="F89:H89" si="44">SUM(F90)</f>
        <v>943000</v>
      </c>
      <c r="G89" s="70">
        <f t="shared" si="44"/>
        <v>1200000</v>
      </c>
      <c r="H89" s="70">
        <f t="shared" si="44"/>
        <v>1200000</v>
      </c>
      <c r="I89" s="69">
        <f t="shared" si="36"/>
        <v>100</v>
      </c>
    </row>
    <row r="90" spans="1:9" s="25" customFormat="1" ht="13.5">
      <c r="A90" s="22"/>
      <c r="B90" s="22">
        <v>722790</v>
      </c>
      <c r="C90" s="22"/>
      <c r="D90" s="23" t="s">
        <v>160</v>
      </c>
      <c r="E90" s="24" t="s">
        <v>161</v>
      </c>
      <c r="F90" s="70">
        <f>SUM(F91+F92)</f>
        <v>943000</v>
      </c>
      <c r="G90" s="70">
        <f>SUM(G91+G92)</f>
        <v>1200000</v>
      </c>
      <c r="H90" s="70">
        <f>SUM(H91+H92)</f>
        <v>1200000</v>
      </c>
      <c r="I90" s="69">
        <f t="shared" si="36"/>
        <v>100</v>
      </c>
    </row>
    <row r="91" spans="1:9" s="25" customFormat="1" ht="13.5">
      <c r="A91" s="22"/>
      <c r="B91" s="22"/>
      <c r="C91" s="34">
        <v>722791</v>
      </c>
      <c r="D91" s="27" t="s">
        <v>162</v>
      </c>
      <c r="E91" s="28" t="s">
        <v>163</v>
      </c>
      <c r="F91" s="72">
        <v>200000</v>
      </c>
      <c r="G91" s="72">
        <v>300000</v>
      </c>
      <c r="H91" s="72">
        <v>300000</v>
      </c>
      <c r="I91" s="69">
        <f t="shared" si="36"/>
        <v>100</v>
      </c>
    </row>
    <row r="92" spans="1:9" s="25" customFormat="1" ht="13.5">
      <c r="A92" s="22"/>
      <c r="B92" s="22"/>
      <c r="C92" s="34">
        <v>722791</v>
      </c>
      <c r="D92" s="27" t="s">
        <v>382</v>
      </c>
      <c r="E92" s="28" t="s">
        <v>388</v>
      </c>
      <c r="F92" s="72">
        <v>743000</v>
      </c>
      <c r="G92" s="72">
        <v>900000</v>
      </c>
      <c r="H92" s="72">
        <v>900000</v>
      </c>
      <c r="I92" s="69">
        <f t="shared" si="36"/>
        <v>100</v>
      </c>
    </row>
    <row r="93" spans="1:9" s="25" customFormat="1" ht="13.5">
      <c r="A93" s="22">
        <v>723100</v>
      </c>
      <c r="B93" s="22"/>
      <c r="C93" s="22"/>
      <c r="D93" s="23" t="s">
        <v>164</v>
      </c>
      <c r="E93" s="24" t="s">
        <v>165</v>
      </c>
      <c r="F93" s="70">
        <f t="shared" ref="F93:H94" si="45">SUM(F94)</f>
        <v>10000</v>
      </c>
      <c r="G93" s="70">
        <f t="shared" si="45"/>
        <v>10000</v>
      </c>
      <c r="H93" s="70">
        <f t="shared" si="45"/>
        <v>10000</v>
      </c>
      <c r="I93" s="69">
        <f t="shared" si="36"/>
        <v>100</v>
      </c>
    </row>
    <row r="94" spans="1:9" s="25" customFormat="1" ht="13.5">
      <c r="A94" s="22"/>
      <c r="B94" s="22">
        <v>723130</v>
      </c>
      <c r="C94" s="22"/>
      <c r="D94" s="23" t="s">
        <v>166</v>
      </c>
      <c r="E94" s="24" t="s">
        <v>167</v>
      </c>
      <c r="F94" s="70">
        <f t="shared" si="45"/>
        <v>10000</v>
      </c>
      <c r="G94" s="70">
        <f t="shared" si="45"/>
        <v>10000</v>
      </c>
      <c r="H94" s="70">
        <f t="shared" si="45"/>
        <v>10000</v>
      </c>
      <c r="I94" s="69">
        <f t="shared" si="36"/>
        <v>100</v>
      </c>
    </row>
    <row r="95" spans="1:9" s="29" customFormat="1" ht="13.5">
      <c r="A95" s="26"/>
      <c r="B95" s="26"/>
      <c r="C95" s="26">
        <v>723132</v>
      </c>
      <c r="D95" s="27" t="s">
        <v>168</v>
      </c>
      <c r="E95" s="28" t="s">
        <v>169</v>
      </c>
      <c r="F95" s="72">
        <v>10000</v>
      </c>
      <c r="G95" s="72">
        <v>10000</v>
      </c>
      <c r="H95" s="72">
        <v>10000</v>
      </c>
      <c r="I95" s="69">
        <f t="shared" si="36"/>
        <v>100</v>
      </c>
    </row>
    <row r="96" spans="1:9" s="25" customFormat="1" ht="13.5">
      <c r="A96" s="22">
        <v>730000</v>
      </c>
      <c r="B96" s="22"/>
      <c r="C96" s="22"/>
      <c r="D96" s="23" t="s">
        <v>170</v>
      </c>
      <c r="E96" s="24" t="s">
        <v>318</v>
      </c>
      <c r="F96" s="70">
        <f>SUM(F97)</f>
        <v>6000000</v>
      </c>
      <c r="G96" s="70">
        <f>SUM(G97)</f>
        <v>6000000</v>
      </c>
      <c r="H96" s="70">
        <f>SUM(H97)</f>
        <v>6200000</v>
      </c>
      <c r="I96" s="69">
        <f t="shared" si="36"/>
        <v>103.33333333333334</v>
      </c>
    </row>
    <row r="97" spans="1:9" s="25" customFormat="1" ht="13.5">
      <c r="A97" s="22">
        <v>732000</v>
      </c>
      <c r="B97" s="22"/>
      <c r="C97" s="22"/>
      <c r="D97" s="23" t="s">
        <v>171</v>
      </c>
      <c r="E97" s="22" t="s">
        <v>172</v>
      </c>
      <c r="F97" s="72">
        <f t="shared" ref="F97:H97" si="46">SUM(F98)</f>
        <v>6000000</v>
      </c>
      <c r="G97" s="72">
        <f t="shared" si="46"/>
        <v>6000000</v>
      </c>
      <c r="H97" s="72">
        <f t="shared" si="46"/>
        <v>6200000</v>
      </c>
      <c r="I97" s="69">
        <f t="shared" si="36"/>
        <v>103.33333333333334</v>
      </c>
    </row>
    <row r="98" spans="1:9" s="29" customFormat="1" ht="13.5">
      <c r="A98" s="26"/>
      <c r="B98" s="26">
        <v>732100</v>
      </c>
      <c r="C98" s="26"/>
      <c r="D98" s="23" t="s">
        <v>173</v>
      </c>
      <c r="E98" s="28" t="s">
        <v>319</v>
      </c>
      <c r="F98" s="72">
        <f>SUM(F99+F100)</f>
        <v>6000000</v>
      </c>
      <c r="G98" s="72">
        <f>SUM(G99+G100)</f>
        <v>6000000</v>
      </c>
      <c r="H98" s="72">
        <f>SUM(H99+H100)</f>
        <v>6200000</v>
      </c>
      <c r="I98" s="69">
        <f t="shared" si="36"/>
        <v>103.33333333333334</v>
      </c>
    </row>
    <row r="99" spans="1:9" s="29" customFormat="1" ht="13.5">
      <c r="A99" s="26"/>
      <c r="B99" s="26"/>
      <c r="C99" s="26">
        <v>732110</v>
      </c>
      <c r="D99" s="27" t="s">
        <v>174</v>
      </c>
      <c r="E99" s="28" t="s">
        <v>399</v>
      </c>
      <c r="F99" s="72">
        <v>4000000</v>
      </c>
      <c r="G99" s="72">
        <v>4000000</v>
      </c>
      <c r="H99" s="72">
        <v>4200000</v>
      </c>
      <c r="I99" s="69">
        <f t="shared" si="36"/>
        <v>105</v>
      </c>
    </row>
    <row r="100" spans="1:9" s="29" customFormat="1" ht="13.5">
      <c r="A100" s="26"/>
      <c r="B100" s="26"/>
      <c r="C100" s="26">
        <v>732110</v>
      </c>
      <c r="D100" s="27" t="s">
        <v>470</v>
      </c>
      <c r="E100" s="28" t="s">
        <v>175</v>
      </c>
      <c r="F100" s="72">
        <v>2000000</v>
      </c>
      <c r="G100" s="72">
        <v>2000000</v>
      </c>
      <c r="H100" s="72">
        <v>2000000</v>
      </c>
      <c r="I100" s="69">
        <f t="shared" si="36"/>
        <v>100</v>
      </c>
    </row>
    <row r="101" spans="1:9" s="25" customFormat="1" ht="12.75" customHeight="1">
      <c r="A101" s="22">
        <v>700000</v>
      </c>
      <c r="B101" s="22"/>
      <c r="C101" s="22"/>
      <c r="D101" s="23"/>
      <c r="E101" s="30" t="s">
        <v>373</v>
      </c>
      <c r="F101" s="70" t="e">
        <f>SUM(F8+F34+F96)</f>
        <v>#REF!</v>
      </c>
      <c r="G101" s="70">
        <f>SUM(G8+G34+G96)</f>
        <v>22895000</v>
      </c>
      <c r="H101" s="70">
        <f>SUM(H8+H34+H96)</f>
        <v>23164273</v>
      </c>
      <c r="I101" s="69">
        <f t="shared" si="36"/>
        <v>101.17612142389167</v>
      </c>
    </row>
    <row r="102" spans="1:9" s="25" customFormat="1" ht="13.5" hidden="1">
      <c r="A102" s="22"/>
      <c r="B102" s="22"/>
      <c r="C102" s="22"/>
      <c r="D102" s="23" t="s">
        <v>176</v>
      </c>
      <c r="E102" s="24" t="s">
        <v>177</v>
      </c>
      <c r="F102" s="70">
        <f t="shared" ref="F102" si="47">SUM(F103+F104+F105)</f>
        <v>0</v>
      </c>
      <c r="G102" s="70">
        <f t="shared" ref="G102:H102" si="48">SUM(G103+G104+G105)</f>
        <v>0</v>
      </c>
      <c r="H102" s="70">
        <f t="shared" si="48"/>
        <v>0</v>
      </c>
      <c r="I102" s="69" t="e">
        <f t="shared" si="36"/>
        <v>#DIV/0!</v>
      </c>
    </row>
    <row r="103" spans="1:9" s="25" customFormat="1" ht="13.5" hidden="1">
      <c r="A103" s="22"/>
      <c r="B103" s="22"/>
      <c r="C103" s="22"/>
      <c r="D103" s="23">
        <v>1</v>
      </c>
      <c r="E103" s="24" t="s">
        <v>178</v>
      </c>
      <c r="F103" s="70">
        <v>0</v>
      </c>
      <c r="G103" s="70">
        <v>0</v>
      </c>
      <c r="H103" s="70">
        <v>0</v>
      </c>
      <c r="I103" s="69" t="e">
        <f t="shared" si="36"/>
        <v>#DIV/0!</v>
      </c>
    </row>
    <row r="104" spans="1:9" s="25" customFormat="1" ht="13.5" hidden="1">
      <c r="A104" s="22"/>
      <c r="B104" s="22"/>
      <c r="C104" s="22"/>
      <c r="D104" s="23">
        <v>2</v>
      </c>
      <c r="E104" s="24" t="s">
        <v>179</v>
      </c>
      <c r="F104" s="70">
        <v>0</v>
      </c>
      <c r="G104" s="70">
        <v>0</v>
      </c>
      <c r="H104" s="70">
        <v>0</v>
      </c>
      <c r="I104" s="69" t="e">
        <f t="shared" si="36"/>
        <v>#DIV/0!</v>
      </c>
    </row>
    <row r="105" spans="1:9" s="25" customFormat="1" ht="13.5" hidden="1">
      <c r="A105" s="22"/>
      <c r="B105" s="22"/>
      <c r="C105" s="22"/>
      <c r="D105" s="23">
        <v>3</v>
      </c>
      <c r="E105" s="24" t="s">
        <v>180</v>
      </c>
      <c r="F105" s="70">
        <v>0</v>
      </c>
      <c r="G105" s="70">
        <v>0</v>
      </c>
      <c r="H105" s="70">
        <v>0</v>
      </c>
      <c r="I105" s="69" t="e">
        <f t="shared" si="36"/>
        <v>#DIV/0!</v>
      </c>
    </row>
    <row r="106" spans="1:9" s="37" customFormat="1" ht="13.5" hidden="1">
      <c r="A106" s="22"/>
      <c r="B106" s="22"/>
      <c r="C106" s="22"/>
      <c r="D106" s="23"/>
      <c r="E106" s="24" t="s">
        <v>181</v>
      </c>
      <c r="F106" s="70" t="e">
        <f t="shared" ref="F106" si="49">SUM(F101+F102)</f>
        <v>#REF!</v>
      </c>
      <c r="G106" s="70">
        <f t="shared" ref="G106:H106" si="50">SUM(G101+G102)</f>
        <v>22895000</v>
      </c>
      <c r="H106" s="70">
        <f t="shared" si="50"/>
        <v>23164273</v>
      </c>
      <c r="I106" s="69">
        <f t="shared" si="36"/>
        <v>101.17612142389167</v>
      </c>
    </row>
    <row r="107" spans="1:9">
      <c r="A107" s="22">
        <v>590000</v>
      </c>
      <c r="B107" s="26"/>
      <c r="C107" s="26"/>
      <c r="D107" s="27"/>
      <c r="E107" s="28" t="s">
        <v>427</v>
      </c>
      <c r="F107" s="72">
        <v>0</v>
      </c>
      <c r="G107" s="72">
        <v>1200000</v>
      </c>
      <c r="H107" s="72">
        <v>1221727</v>
      </c>
      <c r="I107" s="69">
        <f t="shared" si="36"/>
        <v>101.81058333333333</v>
      </c>
    </row>
    <row r="108" spans="1:9" s="79" customFormat="1">
      <c r="A108" s="54"/>
      <c r="B108" s="54"/>
      <c r="C108" s="54"/>
      <c r="D108" s="98"/>
      <c r="E108" s="30" t="s">
        <v>428</v>
      </c>
      <c r="F108" s="78" t="e">
        <f>SUM(F101+F107)</f>
        <v>#REF!</v>
      </c>
      <c r="G108" s="78">
        <f>SUM(G101+G107)</f>
        <v>24095000</v>
      </c>
      <c r="H108" s="78">
        <f>SUM(H101+H107)</f>
        <v>24386000</v>
      </c>
      <c r="I108" s="69">
        <f t="shared" si="36"/>
        <v>101.20771944386802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76"/>
  <sheetViews>
    <sheetView zoomScale="120" zoomScaleNormal="120" workbookViewId="0">
      <selection activeCell="B19" sqref="B19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65.5703125" style="38" customWidth="1"/>
    <col min="6" max="6" width="11.28515625" style="40" customWidth="1"/>
    <col min="7" max="7" width="12.140625" style="40" customWidth="1"/>
    <col min="8" max="8" width="9.42578125" style="40" customWidth="1"/>
    <col min="233" max="233" width="6.85546875" customWidth="1"/>
    <col min="234" max="234" width="7.28515625" customWidth="1"/>
    <col min="235" max="235" width="9.28515625" customWidth="1"/>
    <col min="236" max="236" width="6.7109375" customWidth="1"/>
    <col min="237" max="237" width="59.7109375" customWidth="1"/>
    <col min="238" max="239" width="11.5703125" customWidth="1"/>
    <col min="240" max="240" width="12.5703125" customWidth="1"/>
    <col min="489" max="489" width="6.85546875" customWidth="1"/>
    <col min="490" max="490" width="7.28515625" customWidth="1"/>
    <col min="491" max="491" width="9.28515625" customWidth="1"/>
    <col min="492" max="492" width="6.7109375" customWidth="1"/>
    <col min="493" max="493" width="59.7109375" customWidth="1"/>
    <col min="494" max="495" width="11.5703125" customWidth="1"/>
    <col min="496" max="496" width="12.5703125" customWidth="1"/>
    <col min="745" max="745" width="6.85546875" customWidth="1"/>
    <col min="746" max="746" width="7.28515625" customWidth="1"/>
    <col min="747" max="747" width="9.28515625" customWidth="1"/>
    <col min="748" max="748" width="6.7109375" customWidth="1"/>
    <col min="749" max="749" width="59.7109375" customWidth="1"/>
    <col min="750" max="751" width="11.5703125" customWidth="1"/>
    <col min="752" max="752" width="12.5703125" customWidth="1"/>
    <col min="1001" max="1001" width="6.85546875" customWidth="1"/>
    <col min="1002" max="1002" width="7.28515625" customWidth="1"/>
    <col min="1003" max="1003" width="9.28515625" customWidth="1"/>
    <col min="1004" max="1004" width="6.7109375" customWidth="1"/>
    <col min="1005" max="1005" width="59.7109375" customWidth="1"/>
    <col min="1006" max="1007" width="11.5703125" customWidth="1"/>
    <col min="1008" max="1008" width="12.5703125" customWidth="1"/>
    <col min="1257" max="1257" width="6.85546875" customWidth="1"/>
    <col min="1258" max="1258" width="7.28515625" customWidth="1"/>
    <col min="1259" max="1259" width="9.28515625" customWidth="1"/>
    <col min="1260" max="1260" width="6.7109375" customWidth="1"/>
    <col min="1261" max="1261" width="59.7109375" customWidth="1"/>
    <col min="1262" max="1263" width="11.5703125" customWidth="1"/>
    <col min="1264" max="1264" width="12.5703125" customWidth="1"/>
    <col min="1513" max="1513" width="6.85546875" customWidth="1"/>
    <col min="1514" max="1514" width="7.28515625" customWidth="1"/>
    <col min="1515" max="1515" width="9.28515625" customWidth="1"/>
    <col min="1516" max="1516" width="6.7109375" customWidth="1"/>
    <col min="1517" max="1517" width="59.7109375" customWidth="1"/>
    <col min="1518" max="1519" width="11.5703125" customWidth="1"/>
    <col min="1520" max="1520" width="12.5703125" customWidth="1"/>
    <col min="1769" max="1769" width="6.85546875" customWidth="1"/>
    <col min="1770" max="1770" width="7.28515625" customWidth="1"/>
    <col min="1771" max="1771" width="9.28515625" customWidth="1"/>
    <col min="1772" max="1772" width="6.7109375" customWidth="1"/>
    <col min="1773" max="1773" width="59.7109375" customWidth="1"/>
    <col min="1774" max="1775" width="11.5703125" customWidth="1"/>
    <col min="1776" max="1776" width="12.5703125" customWidth="1"/>
    <col min="2025" max="2025" width="6.85546875" customWidth="1"/>
    <col min="2026" max="2026" width="7.28515625" customWidth="1"/>
    <col min="2027" max="2027" width="9.28515625" customWidth="1"/>
    <col min="2028" max="2028" width="6.7109375" customWidth="1"/>
    <col min="2029" max="2029" width="59.7109375" customWidth="1"/>
    <col min="2030" max="2031" width="11.5703125" customWidth="1"/>
    <col min="2032" max="2032" width="12.5703125" customWidth="1"/>
    <col min="2281" max="2281" width="6.85546875" customWidth="1"/>
    <col min="2282" max="2282" width="7.28515625" customWidth="1"/>
    <col min="2283" max="2283" width="9.28515625" customWidth="1"/>
    <col min="2284" max="2284" width="6.7109375" customWidth="1"/>
    <col min="2285" max="2285" width="59.7109375" customWidth="1"/>
    <col min="2286" max="2287" width="11.5703125" customWidth="1"/>
    <col min="2288" max="2288" width="12.5703125" customWidth="1"/>
    <col min="2537" max="2537" width="6.85546875" customWidth="1"/>
    <col min="2538" max="2538" width="7.28515625" customWidth="1"/>
    <col min="2539" max="2539" width="9.28515625" customWidth="1"/>
    <col min="2540" max="2540" width="6.7109375" customWidth="1"/>
    <col min="2541" max="2541" width="59.7109375" customWidth="1"/>
    <col min="2542" max="2543" width="11.5703125" customWidth="1"/>
    <col min="2544" max="2544" width="12.5703125" customWidth="1"/>
    <col min="2793" max="2793" width="6.85546875" customWidth="1"/>
    <col min="2794" max="2794" width="7.28515625" customWidth="1"/>
    <col min="2795" max="2795" width="9.28515625" customWidth="1"/>
    <col min="2796" max="2796" width="6.7109375" customWidth="1"/>
    <col min="2797" max="2797" width="59.7109375" customWidth="1"/>
    <col min="2798" max="2799" width="11.5703125" customWidth="1"/>
    <col min="2800" max="2800" width="12.5703125" customWidth="1"/>
    <col min="3049" max="3049" width="6.85546875" customWidth="1"/>
    <col min="3050" max="3050" width="7.28515625" customWidth="1"/>
    <col min="3051" max="3051" width="9.28515625" customWidth="1"/>
    <col min="3052" max="3052" width="6.7109375" customWidth="1"/>
    <col min="3053" max="3053" width="59.7109375" customWidth="1"/>
    <col min="3054" max="3055" width="11.5703125" customWidth="1"/>
    <col min="3056" max="3056" width="12.5703125" customWidth="1"/>
    <col min="3305" max="3305" width="6.85546875" customWidth="1"/>
    <col min="3306" max="3306" width="7.28515625" customWidth="1"/>
    <col min="3307" max="3307" width="9.28515625" customWidth="1"/>
    <col min="3308" max="3308" width="6.7109375" customWidth="1"/>
    <col min="3309" max="3309" width="59.7109375" customWidth="1"/>
    <col min="3310" max="3311" width="11.5703125" customWidth="1"/>
    <col min="3312" max="3312" width="12.5703125" customWidth="1"/>
    <col min="3561" max="3561" width="6.85546875" customWidth="1"/>
    <col min="3562" max="3562" width="7.28515625" customWidth="1"/>
    <col min="3563" max="3563" width="9.28515625" customWidth="1"/>
    <col min="3564" max="3564" width="6.7109375" customWidth="1"/>
    <col min="3565" max="3565" width="59.7109375" customWidth="1"/>
    <col min="3566" max="3567" width="11.5703125" customWidth="1"/>
    <col min="3568" max="3568" width="12.5703125" customWidth="1"/>
    <col min="3817" max="3817" width="6.85546875" customWidth="1"/>
    <col min="3818" max="3818" width="7.28515625" customWidth="1"/>
    <col min="3819" max="3819" width="9.28515625" customWidth="1"/>
    <col min="3820" max="3820" width="6.7109375" customWidth="1"/>
    <col min="3821" max="3821" width="59.7109375" customWidth="1"/>
    <col min="3822" max="3823" width="11.5703125" customWidth="1"/>
    <col min="3824" max="3824" width="12.5703125" customWidth="1"/>
    <col min="4073" max="4073" width="6.85546875" customWidth="1"/>
    <col min="4074" max="4074" width="7.28515625" customWidth="1"/>
    <col min="4075" max="4075" width="9.28515625" customWidth="1"/>
    <col min="4076" max="4076" width="6.7109375" customWidth="1"/>
    <col min="4077" max="4077" width="59.7109375" customWidth="1"/>
    <col min="4078" max="4079" width="11.5703125" customWidth="1"/>
    <col min="4080" max="4080" width="12.5703125" customWidth="1"/>
    <col min="4329" max="4329" width="6.85546875" customWidth="1"/>
    <col min="4330" max="4330" width="7.28515625" customWidth="1"/>
    <col min="4331" max="4331" width="9.28515625" customWidth="1"/>
    <col min="4332" max="4332" width="6.7109375" customWidth="1"/>
    <col min="4333" max="4333" width="59.7109375" customWidth="1"/>
    <col min="4334" max="4335" width="11.5703125" customWidth="1"/>
    <col min="4336" max="4336" width="12.5703125" customWidth="1"/>
    <col min="4585" max="4585" width="6.85546875" customWidth="1"/>
    <col min="4586" max="4586" width="7.28515625" customWidth="1"/>
    <col min="4587" max="4587" width="9.28515625" customWidth="1"/>
    <col min="4588" max="4588" width="6.7109375" customWidth="1"/>
    <col min="4589" max="4589" width="59.7109375" customWidth="1"/>
    <col min="4590" max="4591" width="11.5703125" customWidth="1"/>
    <col min="4592" max="4592" width="12.5703125" customWidth="1"/>
    <col min="4841" max="4841" width="6.85546875" customWidth="1"/>
    <col min="4842" max="4842" width="7.28515625" customWidth="1"/>
    <col min="4843" max="4843" width="9.28515625" customWidth="1"/>
    <col min="4844" max="4844" width="6.7109375" customWidth="1"/>
    <col min="4845" max="4845" width="59.7109375" customWidth="1"/>
    <col min="4846" max="4847" width="11.5703125" customWidth="1"/>
    <col min="4848" max="4848" width="12.5703125" customWidth="1"/>
    <col min="5097" max="5097" width="6.85546875" customWidth="1"/>
    <col min="5098" max="5098" width="7.28515625" customWidth="1"/>
    <col min="5099" max="5099" width="9.28515625" customWidth="1"/>
    <col min="5100" max="5100" width="6.7109375" customWidth="1"/>
    <col min="5101" max="5101" width="59.7109375" customWidth="1"/>
    <col min="5102" max="5103" width="11.5703125" customWidth="1"/>
    <col min="5104" max="5104" width="12.5703125" customWidth="1"/>
    <col min="5353" max="5353" width="6.85546875" customWidth="1"/>
    <col min="5354" max="5354" width="7.28515625" customWidth="1"/>
    <col min="5355" max="5355" width="9.28515625" customWidth="1"/>
    <col min="5356" max="5356" width="6.7109375" customWidth="1"/>
    <col min="5357" max="5357" width="59.7109375" customWidth="1"/>
    <col min="5358" max="5359" width="11.5703125" customWidth="1"/>
    <col min="5360" max="5360" width="12.5703125" customWidth="1"/>
    <col min="5609" max="5609" width="6.85546875" customWidth="1"/>
    <col min="5610" max="5610" width="7.28515625" customWidth="1"/>
    <col min="5611" max="5611" width="9.28515625" customWidth="1"/>
    <col min="5612" max="5612" width="6.7109375" customWidth="1"/>
    <col min="5613" max="5613" width="59.7109375" customWidth="1"/>
    <col min="5614" max="5615" width="11.5703125" customWidth="1"/>
    <col min="5616" max="5616" width="12.5703125" customWidth="1"/>
    <col min="5865" max="5865" width="6.85546875" customWidth="1"/>
    <col min="5866" max="5866" width="7.28515625" customWidth="1"/>
    <col min="5867" max="5867" width="9.28515625" customWidth="1"/>
    <col min="5868" max="5868" width="6.7109375" customWidth="1"/>
    <col min="5869" max="5869" width="59.7109375" customWidth="1"/>
    <col min="5870" max="5871" width="11.5703125" customWidth="1"/>
    <col min="5872" max="5872" width="12.5703125" customWidth="1"/>
    <col min="6121" max="6121" width="6.85546875" customWidth="1"/>
    <col min="6122" max="6122" width="7.28515625" customWidth="1"/>
    <col min="6123" max="6123" width="9.28515625" customWidth="1"/>
    <col min="6124" max="6124" width="6.7109375" customWidth="1"/>
    <col min="6125" max="6125" width="59.7109375" customWidth="1"/>
    <col min="6126" max="6127" width="11.5703125" customWidth="1"/>
    <col min="6128" max="6128" width="12.5703125" customWidth="1"/>
    <col min="6377" max="6377" width="6.85546875" customWidth="1"/>
    <col min="6378" max="6378" width="7.28515625" customWidth="1"/>
    <col min="6379" max="6379" width="9.28515625" customWidth="1"/>
    <col min="6380" max="6380" width="6.7109375" customWidth="1"/>
    <col min="6381" max="6381" width="59.7109375" customWidth="1"/>
    <col min="6382" max="6383" width="11.5703125" customWidth="1"/>
    <col min="6384" max="6384" width="12.5703125" customWidth="1"/>
    <col min="6633" max="6633" width="6.85546875" customWidth="1"/>
    <col min="6634" max="6634" width="7.28515625" customWidth="1"/>
    <col min="6635" max="6635" width="9.28515625" customWidth="1"/>
    <col min="6636" max="6636" width="6.7109375" customWidth="1"/>
    <col min="6637" max="6637" width="59.7109375" customWidth="1"/>
    <col min="6638" max="6639" width="11.5703125" customWidth="1"/>
    <col min="6640" max="6640" width="12.5703125" customWidth="1"/>
    <col min="6889" max="6889" width="6.85546875" customWidth="1"/>
    <col min="6890" max="6890" width="7.28515625" customWidth="1"/>
    <col min="6891" max="6891" width="9.28515625" customWidth="1"/>
    <col min="6892" max="6892" width="6.7109375" customWidth="1"/>
    <col min="6893" max="6893" width="59.7109375" customWidth="1"/>
    <col min="6894" max="6895" width="11.5703125" customWidth="1"/>
    <col min="6896" max="6896" width="12.5703125" customWidth="1"/>
    <col min="7145" max="7145" width="6.85546875" customWidth="1"/>
    <col min="7146" max="7146" width="7.28515625" customWidth="1"/>
    <col min="7147" max="7147" width="9.28515625" customWidth="1"/>
    <col min="7148" max="7148" width="6.7109375" customWidth="1"/>
    <col min="7149" max="7149" width="59.7109375" customWidth="1"/>
    <col min="7150" max="7151" width="11.5703125" customWidth="1"/>
    <col min="7152" max="7152" width="12.5703125" customWidth="1"/>
    <col min="7401" max="7401" width="6.85546875" customWidth="1"/>
    <col min="7402" max="7402" width="7.28515625" customWidth="1"/>
    <col min="7403" max="7403" width="9.28515625" customWidth="1"/>
    <col min="7404" max="7404" width="6.7109375" customWidth="1"/>
    <col min="7405" max="7405" width="59.7109375" customWidth="1"/>
    <col min="7406" max="7407" width="11.5703125" customWidth="1"/>
    <col min="7408" max="7408" width="12.5703125" customWidth="1"/>
    <col min="7657" max="7657" width="6.85546875" customWidth="1"/>
    <col min="7658" max="7658" width="7.28515625" customWidth="1"/>
    <col min="7659" max="7659" width="9.28515625" customWidth="1"/>
    <col min="7660" max="7660" width="6.7109375" customWidth="1"/>
    <col min="7661" max="7661" width="59.7109375" customWidth="1"/>
    <col min="7662" max="7663" width="11.5703125" customWidth="1"/>
    <col min="7664" max="7664" width="12.5703125" customWidth="1"/>
    <col min="7913" max="7913" width="6.85546875" customWidth="1"/>
    <col min="7914" max="7914" width="7.28515625" customWidth="1"/>
    <col min="7915" max="7915" width="9.28515625" customWidth="1"/>
    <col min="7916" max="7916" width="6.7109375" customWidth="1"/>
    <col min="7917" max="7917" width="59.7109375" customWidth="1"/>
    <col min="7918" max="7919" width="11.5703125" customWidth="1"/>
    <col min="7920" max="7920" width="12.5703125" customWidth="1"/>
    <col min="8169" max="8169" width="6.85546875" customWidth="1"/>
    <col min="8170" max="8170" width="7.28515625" customWidth="1"/>
    <col min="8171" max="8171" width="9.28515625" customWidth="1"/>
    <col min="8172" max="8172" width="6.7109375" customWidth="1"/>
    <col min="8173" max="8173" width="59.7109375" customWidth="1"/>
    <col min="8174" max="8175" width="11.5703125" customWidth="1"/>
    <col min="8176" max="8176" width="12.5703125" customWidth="1"/>
    <col min="8425" max="8425" width="6.85546875" customWidth="1"/>
    <col min="8426" max="8426" width="7.28515625" customWidth="1"/>
    <col min="8427" max="8427" width="9.28515625" customWidth="1"/>
    <col min="8428" max="8428" width="6.7109375" customWidth="1"/>
    <col min="8429" max="8429" width="59.7109375" customWidth="1"/>
    <col min="8430" max="8431" width="11.5703125" customWidth="1"/>
    <col min="8432" max="8432" width="12.5703125" customWidth="1"/>
    <col min="8681" max="8681" width="6.85546875" customWidth="1"/>
    <col min="8682" max="8682" width="7.28515625" customWidth="1"/>
    <col min="8683" max="8683" width="9.28515625" customWidth="1"/>
    <col min="8684" max="8684" width="6.7109375" customWidth="1"/>
    <col min="8685" max="8685" width="59.7109375" customWidth="1"/>
    <col min="8686" max="8687" width="11.5703125" customWidth="1"/>
    <col min="8688" max="8688" width="12.5703125" customWidth="1"/>
    <col min="8937" max="8937" width="6.85546875" customWidth="1"/>
    <col min="8938" max="8938" width="7.28515625" customWidth="1"/>
    <col min="8939" max="8939" width="9.28515625" customWidth="1"/>
    <col min="8940" max="8940" width="6.7109375" customWidth="1"/>
    <col min="8941" max="8941" width="59.7109375" customWidth="1"/>
    <col min="8942" max="8943" width="11.5703125" customWidth="1"/>
    <col min="8944" max="8944" width="12.5703125" customWidth="1"/>
    <col min="9193" max="9193" width="6.85546875" customWidth="1"/>
    <col min="9194" max="9194" width="7.28515625" customWidth="1"/>
    <col min="9195" max="9195" width="9.28515625" customWidth="1"/>
    <col min="9196" max="9196" width="6.7109375" customWidth="1"/>
    <col min="9197" max="9197" width="59.7109375" customWidth="1"/>
    <col min="9198" max="9199" width="11.5703125" customWidth="1"/>
    <col min="9200" max="9200" width="12.5703125" customWidth="1"/>
    <col min="9449" max="9449" width="6.85546875" customWidth="1"/>
    <col min="9450" max="9450" width="7.28515625" customWidth="1"/>
    <col min="9451" max="9451" width="9.28515625" customWidth="1"/>
    <col min="9452" max="9452" width="6.7109375" customWidth="1"/>
    <col min="9453" max="9453" width="59.7109375" customWidth="1"/>
    <col min="9454" max="9455" width="11.5703125" customWidth="1"/>
    <col min="9456" max="9456" width="12.5703125" customWidth="1"/>
    <col min="9705" max="9705" width="6.85546875" customWidth="1"/>
    <col min="9706" max="9706" width="7.28515625" customWidth="1"/>
    <col min="9707" max="9707" width="9.28515625" customWidth="1"/>
    <col min="9708" max="9708" width="6.7109375" customWidth="1"/>
    <col min="9709" max="9709" width="59.7109375" customWidth="1"/>
    <col min="9710" max="9711" width="11.5703125" customWidth="1"/>
    <col min="9712" max="9712" width="12.5703125" customWidth="1"/>
    <col min="9961" max="9961" width="6.85546875" customWidth="1"/>
    <col min="9962" max="9962" width="7.28515625" customWidth="1"/>
    <col min="9963" max="9963" width="9.28515625" customWidth="1"/>
    <col min="9964" max="9964" width="6.7109375" customWidth="1"/>
    <col min="9965" max="9965" width="59.7109375" customWidth="1"/>
    <col min="9966" max="9967" width="11.5703125" customWidth="1"/>
    <col min="9968" max="9968" width="12.5703125" customWidth="1"/>
    <col min="10217" max="10217" width="6.85546875" customWidth="1"/>
    <col min="10218" max="10218" width="7.28515625" customWidth="1"/>
    <col min="10219" max="10219" width="9.28515625" customWidth="1"/>
    <col min="10220" max="10220" width="6.7109375" customWidth="1"/>
    <col min="10221" max="10221" width="59.7109375" customWidth="1"/>
    <col min="10222" max="10223" width="11.5703125" customWidth="1"/>
    <col min="10224" max="10224" width="12.5703125" customWidth="1"/>
    <col min="10473" max="10473" width="6.85546875" customWidth="1"/>
    <col min="10474" max="10474" width="7.28515625" customWidth="1"/>
    <col min="10475" max="10475" width="9.28515625" customWidth="1"/>
    <col min="10476" max="10476" width="6.7109375" customWidth="1"/>
    <col min="10477" max="10477" width="59.7109375" customWidth="1"/>
    <col min="10478" max="10479" width="11.5703125" customWidth="1"/>
    <col min="10480" max="10480" width="12.5703125" customWidth="1"/>
    <col min="10729" max="10729" width="6.85546875" customWidth="1"/>
    <col min="10730" max="10730" width="7.28515625" customWidth="1"/>
    <col min="10731" max="10731" width="9.28515625" customWidth="1"/>
    <col min="10732" max="10732" width="6.7109375" customWidth="1"/>
    <col min="10733" max="10733" width="59.7109375" customWidth="1"/>
    <col min="10734" max="10735" width="11.5703125" customWidth="1"/>
    <col min="10736" max="10736" width="12.5703125" customWidth="1"/>
    <col min="10985" max="10985" width="6.85546875" customWidth="1"/>
    <col min="10986" max="10986" width="7.28515625" customWidth="1"/>
    <col min="10987" max="10987" width="9.28515625" customWidth="1"/>
    <col min="10988" max="10988" width="6.7109375" customWidth="1"/>
    <col min="10989" max="10989" width="59.7109375" customWidth="1"/>
    <col min="10990" max="10991" width="11.5703125" customWidth="1"/>
    <col min="10992" max="10992" width="12.5703125" customWidth="1"/>
    <col min="11241" max="11241" width="6.85546875" customWidth="1"/>
    <col min="11242" max="11242" width="7.28515625" customWidth="1"/>
    <col min="11243" max="11243" width="9.28515625" customWidth="1"/>
    <col min="11244" max="11244" width="6.7109375" customWidth="1"/>
    <col min="11245" max="11245" width="59.7109375" customWidth="1"/>
    <col min="11246" max="11247" width="11.5703125" customWidth="1"/>
    <col min="11248" max="11248" width="12.5703125" customWidth="1"/>
    <col min="11497" max="11497" width="6.85546875" customWidth="1"/>
    <col min="11498" max="11498" width="7.28515625" customWidth="1"/>
    <col min="11499" max="11499" width="9.28515625" customWidth="1"/>
    <col min="11500" max="11500" width="6.7109375" customWidth="1"/>
    <col min="11501" max="11501" width="59.7109375" customWidth="1"/>
    <col min="11502" max="11503" width="11.5703125" customWidth="1"/>
    <col min="11504" max="11504" width="12.5703125" customWidth="1"/>
    <col min="11753" max="11753" width="6.85546875" customWidth="1"/>
    <col min="11754" max="11754" width="7.28515625" customWidth="1"/>
    <col min="11755" max="11755" width="9.28515625" customWidth="1"/>
    <col min="11756" max="11756" width="6.7109375" customWidth="1"/>
    <col min="11757" max="11757" width="59.7109375" customWidth="1"/>
    <col min="11758" max="11759" width="11.5703125" customWidth="1"/>
    <col min="11760" max="11760" width="12.5703125" customWidth="1"/>
    <col min="12009" max="12009" width="6.85546875" customWidth="1"/>
    <col min="12010" max="12010" width="7.28515625" customWidth="1"/>
    <col min="12011" max="12011" width="9.28515625" customWidth="1"/>
    <col min="12012" max="12012" width="6.7109375" customWidth="1"/>
    <col min="12013" max="12013" width="59.7109375" customWidth="1"/>
    <col min="12014" max="12015" width="11.5703125" customWidth="1"/>
    <col min="12016" max="12016" width="12.5703125" customWidth="1"/>
    <col min="12265" max="12265" width="6.85546875" customWidth="1"/>
    <col min="12266" max="12266" width="7.28515625" customWidth="1"/>
    <col min="12267" max="12267" width="9.28515625" customWidth="1"/>
    <col min="12268" max="12268" width="6.7109375" customWidth="1"/>
    <col min="12269" max="12269" width="59.7109375" customWidth="1"/>
    <col min="12270" max="12271" width="11.5703125" customWidth="1"/>
    <col min="12272" max="12272" width="12.5703125" customWidth="1"/>
    <col min="12521" max="12521" width="6.85546875" customWidth="1"/>
    <col min="12522" max="12522" width="7.28515625" customWidth="1"/>
    <col min="12523" max="12523" width="9.28515625" customWidth="1"/>
    <col min="12524" max="12524" width="6.7109375" customWidth="1"/>
    <col min="12525" max="12525" width="59.7109375" customWidth="1"/>
    <col min="12526" max="12527" width="11.5703125" customWidth="1"/>
    <col min="12528" max="12528" width="12.5703125" customWidth="1"/>
    <col min="12777" max="12777" width="6.85546875" customWidth="1"/>
    <col min="12778" max="12778" width="7.28515625" customWidth="1"/>
    <col min="12779" max="12779" width="9.28515625" customWidth="1"/>
    <col min="12780" max="12780" width="6.7109375" customWidth="1"/>
    <col min="12781" max="12781" width="59.7109375" customWidth="1"/>
    <col min="12782" max="12783" width="11.5703125" customWidth="1"/>
    <col min="12784" max="12784" width="12.5703125" customWidth="1"/>
    <col min="13033" max="13033" width="6.85546875" customWidth="1"/>
    <col min="13034" max="13034" width="7.28515625" customWidth="1"/>
    <col min="13035" max="13035" width="9.28515625" customWidth="1"/>
    <col min="13036" max="13036" width="6.7109375" customWidth="1"/>
    <col min="13037" max="13037" width="59.7109375" customWidth="1"/>
    <col min="13038" max="13039" width="11.5703125" customWidth="1"/>
    <col min="13040" max="13040" width="12.5703125" customWidth="1"/>
    <col min="13289" max="13289" width="6.85546875" customWidth="1"/>
    <col min="13290" max="13290" width="7.28515625" customWidth="1"/>
    <col min="13291" max="13291" width="9.28515625" customWidth="1"/>
    <col min="13292" max="13292" width="6.7109375" customWidth="1"/>
    <col min="13293" max="13293" width="59.7109375" customWidth="1"/>
    <col min="13294" max="13295" width="11.5703125" customWidth="1"/>
    <col min="13296" max="13296" width="12.5703125" customWidth="1"/>
    <col min="13545" max="13545" width="6.85546875" customWidth="1"/>
    <col min="13546" max="13546" width="7.28515625" customWidth="1"/>
    <col min="13547" max="13547" width="9.28515625" customWidth="1"/>
    <col min="13548" max="13548" width="6.7109375" customWidth="1"/>
    <col min="13549" max="13549" width="59.7109375" customWidth="1"/>
    <col min="13550" max="13551" width="11.5703125" customWidth="1"/>
    <col min="13552" max="13552" width="12.5703125" customWidth="1"/>
    <col min="13801" max="13801" width="6.85546875" customWidth="1"/>
    <col min="13802" max="13802" width="7.28515625" customWidth="1"/>
    <col min="13803" max="13803" width="9.28515625" customWidth="1"/>
    <col min="13804" max="13804" width="6.7109375" customWidth="1"/>
    <col min="13805" max="13805" width="59.7109375" customWidth="1"/>
    <col min="13806" max="13807" width="11.5703125" customWidth="1"/>
    <col min="13808" max="13808" width="12.5703125" customWidth="1"/>
    <col min="14057" max="14057" width="6.85546875" customWidth="1"/>
    <col min="14058" max="14058" width="7.28515625" customWidth="1"/>
    <col min="14059" max="14059" width="9.28515625" customWidth="1"/>
    <col min="14060" max="14060" width="6.7109375" customWidth="1"/>
    <col min="14061" max="14061" width="59.7109375" customWidth="1"/>
    <col min="14062" max="14063" width="11.5703125" customWidth="1"/>
    <col min="14064" max="14064" width="12.5703125" customWidth="1"/>
    <col min="14313" max="14313" width="6.85546875" customWidth="1"/>
    <col min="14314" max="14314" width="7.28515625" customWidth="1"/>
    <col min="14315" max="14315" width="9.28515625" customWidth="1"/>
    <col min="14316" max="14316" width="6.7109375" customWidth="1"/>
    <col min="14317" max="14317" width="59.7109375" customWidth="1"/>
    <col min="14318" max="14319" width="11.5703125" customWidth="1"/>
    <col min="14320" max="14320" width="12.5703125" customWidth="1"/>
    <col min="14569" max="14569" width="6.85546875" customWidth="1"/>
    <col min="14570" max="14570" width="7.28515625" customWidth="1"/>
    <col min="14571" max="14571" width="9.28515625" customWidth="1"/>
    <col min="14572" max="14572" width="6.7109375" customWidth="1"/>
    <col min="14573" max="14573" width="59.7109375" customWidth="1"/>
    <col min="14574" max="14575" width="11.5703125" customWidth="1"/>
    <col min="14576" max="14576" width="12.5703125" customWidth="1"/>
    <col min="14825" max="14825" width="6.85546875" customWidth="1"/>
    <col min="14826" max="14826" width="7.28515625" customWidth="1"/>
    <col min="14827" max="14827" width="9.28515625" customWidth="1"/>
    <col min="14828" max="14828" width="6.7109375" customWidth="1"/>
    <col min="14829" max="14829" width="59.7109375" customWidth="1"/>
    <col min="14830" max="14831" width="11.5703125" customWidth="1"/>
    <col min="14832" max="14832" width="12.5703125" customWidth="1"/>
    <col min="15081" max="15081" width="6.85546875" customWidth="1"/>
    <col min="15082" max="15082" width="7.28515625" customWidth="1"/>
    <col min="15083" max="15083" width="9.28515625" customWidth="1"/>
    <col min="15084" max="15084" width="6.7109375" customWidth="1"/>
    <col min="15085" max="15085" width="59.7109375" customWidth="1"/>
    <col min="15086" max="15087" width="11.5703125" customWidth="1"/>
    <col min="15088" max="15088" width="12.5703125" customWidth="1"/>
    <col min="15337" max="15337" width="6.85546875" customWidth="1"/>
    <col min="15338" max="15338" width="7.28515625" customWidth="1"/>
    <col min="15339" max="15339" width="9.28515625" customWidth="1"/>
    <col min="15340" max="15340" width="6.7109375" customWidth="1"/>
    <col min="15341" max="15341" width="59.7109375" customWidth="1"/>
    <col min="15342" max="15343" width="11.5703125" customWidth="1"/>
    <col min="15344" max="15344" width="12.5703125" customWidth="1"/>
    <col min="15593" max="15593" width="6.85546875" customWidth="1"/>
    <col min="15594" max="15594" width="7.28515625" customWidth="1"/>
    <col min="15595" max="15595" width="9.28515625" customWidth="1"/>
    <col min="15596" max="15596" width="6.7109375" customWidth="1"/>
    <col min="15597" max="15597" width="59.7109375" customWidth="1"/>
    <col min="15598" max="15599" width="11.5703125" customWidth="1"/>
    <col min="15600" max="15600" width="12.5703125" customWidth="1"/>
    <col min="15849" max="15849" width="6.85546875" customWidth="1"/>
    <col min="15850" max="15850" width="7.28515625" customWidth="1"/>
    <col min="15851" max="15851" width="9.28515625" customWidth="1"/>
    <col min="15852" max="15852" width="6.7109375" customWidth="1"/>
    <col min="15853" max="15853" width="59.7109375" customWidth="1"/>
    <col min="15854" max="15855" width="11.5703125" customWidth="1"/>
    <col min="15856" max="15856" width="12.5703125" customWidth="1"/>
    <col min="16105" max="16105" width="6.85546875" customWidth="1"/>
    <col min="16106" max="16106" width="7.28515625" customWidth="1"/>
    <col min="16107" max="16107" width="9.28515625" customWidth="1"/>
    <col min="16108" max="16108" width="6.7109375" customWidth="1"/>
    <col min="16109" max="16109" width="59.7109375" customWidth="1"/>
    <col min="16110" max="16111" width="11.5703125" customWidth="1"/>
    <col min="16112" max="16112" width="12.5703125" customWidth="1"/>
  </cols>
  <sheetData>
    <row r="1" spans="1:8" s="80" customFormat="1">
      <c r="A1" s="17"/>
      <c r="B1" s="17"/>
      <c r="C1" s="17"/>
      <c r="D1" s="99"/>
      <c r="E1" s="106" t="s">
        <v>367</v>
      </c>
      <c r="F1" s="102"/>
      <c r="G1" s="102"/>
      <c r="H1" s="102"/>
    </row>
    <row r="2" spans="1:8" s="80" customFormat="1">
      <c r="A2" s="17"/>
      <c r="B2" s="17"/>
      <c r="C2" s="17"/>
      <c r="D2" s="99"/>
      <c r="E2" s="106" t="s">
        <v>368</v>
      </c>
      <c r="F2" s="102"/>
      <c r="G2" s="102"/>
      <c r="H2" s="102"/>
    </row>
    <row r="3" spans="1:8">
      <c r="E3" s="63"/>
      <c r="F3" s="64"/>
      <c r="G3" s="64"/>
      <c r="H3" s="64"/>
    </row>
    <row r="4" spans="1:8" s="84" customFormat="1" ht="15.75">
      <c r="A4" s="84" t="s">
        <v>493</v>
      </c>
      <c r="B4" s="89"/>
    </row>
    <row r="5" spans="1:8" s="84" customFormat="1" ht="15.75"/>
    <row r="6" spans="1:8" s="84" customFormat="1" ht="15.75">
      <c r="A6" s="103" t="s">
        <v>504</v>
      </c>
      <c r="B6" s="103"/>
      <c r="C6" s="103"/>
      <c r="D6" s="104"/>
      <c r="E6" s="103"/>
      <c r="F6" s="105"/>
      <c r="G6" s="105"/>
      <c r="H6" s="105"/>
    </row>
    <row r="7" spans="1:8" s="29" customFormat="1" ht="48">
      <c r="A7" s="52" t="s">
        <v>330</v>
      </c>
      <c r="B7" s="59" t="s">
        <v>182</v>
      </c>
      <c r="C7" s="60" t="s">
        <v>332</v>
      </c>
      <c r="D7" s="58" t="s">
        <v>331</v>
      </c>
      <c r="E7" s="53" t="s">
        <v>329</v>
      </c>
      <c r="F7" s="66" t="s">
        <v>473</v>
      </c>
      <c r="G7" s="66" t="s">
        <v>484</v>
      </c>
      <c r="H7" s="66" t="s">
        <v>492</v>
      </c>
    </row>
    <row r="8" spans="1:8" s="29" customFormat="1" ht="12.7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12">
        <v>6</v>
      </c>
      <c r="G8" s="12">
        <v>7</v>
      </c>
      <c r="H8" s="12">
        <v>8</v>
      </c>
    </row>
    <row r="9" spans="1:8" s="29" customFormat="1" ht="24">
      <c r="A9" s="11" t="s">
        <v>438</v>
      </c>
      <c r="B9" s="14"/>
      <c r="C9" s="14"/>
      <c r="D9" s="15"/>
      <c r="E9" s="56" t="s">
        <v>450</v>
      </c>
      <c r="F9" s="68"/>
      <c r="G9" s="68"/>
      <c r="H9" s="68"/>
    </row>
    <row r="10" spans="1:8" s="21" customFormat="1" ht="13.5">
      <c r="A10" s="18"/>
      <c r="B10" s="18"/>
      <c r="C10" s="18">
        <v>610000</v>
      </c>
      <c r="D10" s="19">
        <v>1</v>
      </c>
      <c r="E10" s="18" t="s">
        <v>183</v>
      </c>
      <c r="F10" s="69">
        <f t="shared" ref="F10:G10" si="0">SUM(F11)</f>
        <v>88500</v>
      </c>
      <c r="G10" s="69">
        <f t="shared" si="0"/>
        <v>88500</v>
      </c>
      <c r="H10" s="69">
        <f>SUM(G10/F10)*100</f>
        <v>100</v>
      </c>
    </row>
    <row r="11" spans="1:8" s="25" customFormat="1" ht="13.5">
      <c r="A11" s="22"/>
      <c r="B11" s="45"/>
      <c r="C11" s="22">
        <v>613000</v>
      </c>
      <c r="D11" s="23" t="s">
        <v>10</v>
      </c>
      <c r="E11" s="22" t="s">
        <v>184</v>
      </c>
      <c r="F11" s="70">
        <f>SUM(F12:F15)</f>
        <v>88500</v>
      </c>
      <c r="G11" s="70">
        <f>SUM(G12:G15)</f>
        <v>88500</v>
      </c>
      <c r="H11" s="69">
        <f t="shared" ref="H11:H20" si="1">SUM(G11/F11)*100</f>
        <v>100</v>
      </c>
    </row>
    <row r="12" spans="1:8" s="29" customFormat="1" ht="13.5">
      <c r="A12" s="26"/>
      <c r="B12" s="43" t="s">
        <v>191</v>
      </c>
      <c r="C12" s="26">
        <v>613100</v>
      </c>
      <c r="D12" s="27" t="s">
        <v>12</v>
      </c>
      <c r="E12" s="26" t="s">
        <v>186</v>
      </c>
      <c r="F12" s="72">
        <v>1000</v>
      </c>
      <c r="G12" s="72">
        <v>1000</v>
      </c>
      <c r="H12" s="69">
        <f t="shared" si="1"/>
        <v>100</v>
      </c>
    </row>
    <row r="13" spans="1:8" s="29" customFormat="1" ht="13.5">
      <c r="A13" s="26"/>
      <c r="B13" s="46" t="s">
        <v>191</v>
      </c>
      <c r="C13" s="26">
        <v>613700</v>
      </c>
      <c r="D13" s="27" t="s">
        <v>20</v>
      </c>
      <c r="E13" s="26" t="s">
        <v>392</v>
      </c>
      <c r="F13" s="72">
        <v>20000</v>
      </c>
      <c r="G13" s="72">
        <v>20000</v>
      </c>
      <c r="H13" s="69">
        <f t="shared" si="1"/>
        <v>100</v>
      </c>
    </row>
    <row r="14" spans="1:8" s="29" customFormat="1" ht="13.5">
      <c r="A14" s="26"/>
      <c r="B14" s="46" t="s">
        <v>191</v>
      </c>
      <c r="C14" s="26">
        <v>613900</v>
      </c>
      <c r="D14" s="27" t="s">
        <v>23</v>
      </c>
      <c r="E14" s="26" t="s">
        <v>187</v>
      </c>
      <c r="F14" s="72">
        <v>22500</v>
      </c>
      <c r="G14" s="72">
        <v>22500</v>
      </c>
      <c r="H14" s="69">
        <f t="shared" si="1"/>
        <v>100</v>
      </c>
    </row>
    <row r="15" spans="1:8" s="29" customFormat="1" ht="13.5">
      <c r="A15" s="26"/>
      <c r="B15" s="46" t="s">
        <v>191</v>
      </c>
      <c r="C15" s="26">
        <v>613900</v>
      </c>
      <c r="D15" s="27" t="s">
        <v>192</v>
      </c>
      <c r="E15" s="26" t="s">
        <v>328</v>
      </c>
      <c r="F15" s="72">
        <v>45000</v>
      </c>
      <c r="G15" s="72">
        <v>45000</v>
      </c>
      <c r="H15" s="69">
        <f t="shared" si="1"/>
        <v>100</v>
      </c>
    </row>
    <row r="16" spans="1:8" s="25" customFormat="1" ht="13.5">
      <c r="A16" s="22"/>
      <c r="B16" s="45"/>
      <c r="C16" s="22">
        <v>821000</v>
      </c>
      <c r="D16" s="23">
        <v>2</v>
      </c>
      <c r="E16" s="54" t="s">
        <v>214</v>
      </c>
      <c r="F16" s="70">
        <f>SUM(F17:F19)</f>
        <v>60000</v>
      </c>
      <c r="G16" s="70">
        <f>SUM(G17:G19)</f>
        <v>68000</v>
      </c>
      <c r="H16" s="69">
        <f t="shared" si="1"/>
        <v>113.33333333333333</v>
      </c>
    </row>
    <row r="17" spans="1:8" s="29" customFormat="1" ht="13.5" hidden="1">
      <c r="A17" s="26"/>
      <c r="B17" s="46"/>
      <c r="C17" s="26"/>
      <c r="D17" s="27"/>
      <c r="E17" s="26"/>
      <c r="F17" s="72"/>
      <c r="G17" s="72"/>
      <c r="H17" s="69" t="e">
        <f t="shared" si="1"/>
        <v>#DIV/0!</v>
      </c>
    </row>
    <row r="18" spans="1:8" s="29" customFormat="1" ht="13.5">
      <c r="A18" s="26"/>
      <c r="B18" s="46" t="s">
        <v>189</v>
      </c>
      <c r="C18" s="26">
        <v>821500</v>
      </c>
      <c r="D18" s="27" t="s">
        <v>54</v>
      </c>
      <c r="E18" s="26" t="s">
        <v>343</v>
      </c>
      <c r="F18" s="72">
        <v>60000</v>
      </c>
      <c r="G18" s="72">
        <v>60000</v>
      </c>
      <c r="H18" s="69">
        <f t="shared" ref="H18" si="2">SUM(G18/F18)*100</f>
        <v>100</v>
      </c>
    </row>
    <row r="19" spans="1:8" s="29" customFormat="1" ht="13.5">
      <c r="A19" s="26"/>
      <c r="B19" s="46" t="s">
        <v>189</v>
      </c>
      <c r="C19" s="26">
        <v>821500</v>
      </c>
      <c r="D19" s="27" t="s">
        <v>72</v>
      </c>
      <c r="E19" s="26" t="s">
        <v>359</v>
      </c>
      <c r="F19" s="72">
        <v>0</v>
      </c>
      <c r="G19" s="72">
        <v>8000</v>
      </c>
      <c r="H19" s="69"/>
    </row>
    <row r="20" spans="1:8" s="29" customFormat="1" ht="13.5">
      <c r="A20" s="26"/>
      <c r="B20" s="26"/>
      <c r="C20" s="26"/>
      <c r="D20" s="27"/>
      <c r="E20" s="54" t="s">
        <v>451</v>
      </c>
      <c r="F20" s="70">
        <f>SUM(F10+F16)</f>
        <v>148500</v>
      </c>
      <c r="G20" s="70">
        <f>SUM(G10+G16)</f>
        <v>156500</v>
      </c>
      <c r="H20" s="69">
        <f t="shared" si="1"/>
        <v>105.38720538720538</v>
      </c>
    </row>
    <row r="21" spans="1:8" s="29" customFormat="1" ht="12.75">
      <c r="A21" s="11" t="s">
        <v>439</v>
      </c>
      <c r="B21" s="14"/>
      <c r="C21" s="14"/>
      <c r="D21" s="15"/>
      <c r="E21" s="55" t="s">
        <v>452</v>
      </c>
      <c r="F21" s="68"/>
      <c r="G21" s="68"/>
      <c r="H21" s="68"/>
    </row>
    <row r="22" spans="1:8" s="21" customFormat="1" ht="13.5">
      <c r="A22" s="18"/>
      <c r="B22" s="44"/>
      <c r="C22" s="18">
        <v>610000</v>
      </c>
      <c r="D22" s="19">
        <v>1</v>
      </c>
      <c r="E22" s="18" t="s">
        <v>183</v>
      </c>
      <c r="F22" s="69">
        <f>SUM(F23+F29)</f>
        <v>1069600</v>
      </c>
      <c r="G22" s="69">
        <f>SUM(G23+G29)</f>
        <v>1219600</v>
      </c>
      <c r="H22" s="69">
        <f t="shared" ref="H22:H37" si="3">SUM(G22/F22)*100</f>
        <v>114.02393418100225</v>
      </c>
    </row>
    <row r="23" spans="1:8" s="25" customFormat="1" ht="13.5">
      <c r="A23" s="22"/>
      <c r="B23" s="45"/>
      <c r="C23" s="22">
        <v>613000</v>
      </c>
      <c r="D23" s="23" t="s">
        <v>10</v>
      </c>
      <c r="E23" s="22" t="s">
        <v>184</v>
      </c>
      <c r="F23" s="70">
        <f>SUM(F24:F28)</f>
        <v>259500</v>
      </c>
      <c r="G23" s="70">
        <f>SUM(G24:G28)</f>
        <v>259500</v>
      </c>
      <c r="H23" s="69">
        <f t="shared" si="3"/>
        <v>100</v>
      </c>
    </row>
    <row r="24" spans="1:8" s="29" customFormat="1" ht="13.5">
      <c r="A24" s="26"/>
      <c r="B24" s="46" t="s">
        <v>189</v>
      </c>
      <c r="C24" s="26">
        <v>613100</v>
      </c>
      <c r="D24" s="27" t="s">
        <v>12</v>
      </c>
      <c r="E24" s="26" t="s">
        <v>186</v>
      </c>
      <c r="F24" s="72">
        <v>1000</v>
      </c>
      <c r="G24" s="72">
        <v>1000</v>
      </c>
      <c r="H24" s="69">
        <f t="shared" si="3"/>
        <v>100</v>
      </c>
    </row>
    <row r="25" spans="1:8" s="29" customFormat="1" ht="13.5">
      <c r="A25" s="26"/>
      <c r="B25" s="46" t="s">
        <v>191</v>
      </c>
      <c r="C25" s="26">
        <v>613700</v>
      </c>
      <c r="D25" s="27" t="s">
        <v>20</v>
      </c>
      <c r="E25" s="26" t="s">
        <v>472</v>
      </c>
      <c r="F25" s="72">
        <v>150000</v>
      </c>
      <c r="G25" s="72">
        <v>150000</v>
      </c>
      <c r="H25" s="69">
        <f t="shared" si="3"/>
        <v>100</v>
      </c>
    </row>
    <row r="26" spans="1:8" s="29" customFormat="1" ht="13.5">
      <c r="A26" s="26"/>
      <c r="B26" s="46" t="s">
        <v>189</v>
      </c>
      <c r="C26" s="26">
        <v>613800</v>
      </c>
      <c r="D26" s="27" t="s">
        <v>23</v>
      </c>
      <c r="E26" s="26" t="s">
        <v>190</v>
      </c>
      <c r="F26" s="72">
        <v>13500</v>
      </c>
      <c r="G26" s="72">
        <v>13500</v>
      </c>
      <c r="H26" s="69">
        <f t="shared" si="3"/>
        <v>100</v>
      </c>
    </row>
    <row r="27" spans="1:8" s="29" customFormat="1" ht="13.5">
      <c r="A27" s="26"/>
      <c r="B27" s="46" t="s">
        <v>206</v>
      </c>
      <c r="C27" s="26">
        <v>613900</v>
      </c>
      <c r="D27" s="27" t="s">
        <v>192</v>
      </c>
      <c r="E27" s="26" t="s">
        <v>220</v>
      </c>
      <c r="F27" s="72">
        <v>80000</v>
      </c>
      <c r="G27" s="72">
        <v>80000</v>
      </c>
      <c r="H27" s="69">
        <f t="shared" si="3"/>
        <v>100</v>
      </c>
    </row>
    <row r="28" spans="1:8" s="29" customFormat="1" ht="13.5">
      <c r="A28" s="26"/>
      <c r="B28" s="46" t="s">
        <v>189</v>
      </c>
      <c r="C28" s="26">
        <v>613900</v>
      </c>
      <c r="D28" s="27" t="s">
        <v>193</v>
      </c>
      <c r="E28" s="26" t="s">
        <v>187</v>
      </c>
      <c r="F28" s="72">
        <v>15000</v>
      </c>
      <c r="G28" s="72">
        <v>15000</v>
      </c>
      <c r="H28" s="69">
        <f t="shared" si="3"/>
        <v>100</v>
      </c>
    </row>
    <row r="29" spans="1:8" s="25" customFormat="1" ht="13.5" customHeight="1">
      <c r="A29" s="22"/>
      <c r="B29" s="45"/>
      <c r="C29" s="22">
        <v>614000</v>
      </c>
      <c r="D29" s="23" t="s">
        <v>29</v>
      </c>
      <c r="E29" s="22" t="s">
        <v>197</v>
      </c>
      <c r="F29" s="70">
        <f>SUM(F30:F36)</f>
        <v>810100</v>
      </c>
      <c r="G29" s="70">
        <f>SUM(G30:G36)</f>
        <v>960100</v>
      </c>
      <c r="H29" s="69">
        <f t="shared" si="3"/>
        <v>118.51623256388099</v>
      </c>
    </row>
    <row r="30" spans="1:8" s="29" customFormat="1" ht="13.5">
      <c r="A30" s="26"/>
      <c r="B30" s="46" t="s">
        <v>198</v>
      </c>
      <c r="C30" s="26">
        <v>614400</v>
      </c>
      <c r="D30" s="27" t="s">
        <v>31</v>
      </c>
      <c r="E30" s="26" t="s">
        <v>200</v>
      </c>
      <c r="F30" s="72">
        <v>10000</v>
      </c>
      <c r="G30" s="72">
        <v>10000</v>
      </c>
      <c r="H30" s="69">
        <f t="shared" si="3"/>
        <v>100</v>
      </c>
    </row>
    <row r="31" spans="1:8" s="29" customFormat="1" ht="13.5">
      <c r="A31" s="26"/>
      <c r="B31" s="46" t="s">
        <v>189</v>
      </c>
      <c r="C31" s="26">
        <v>614400</v>
      </c>
      <c r="D31" s="27" t="s">
        <v>199</v>
      </c>
      <c r="E31" s="26" t="s">
        <v>402</v>
      </c>
      <c r="F31" s="72">
        <v>135000</v>
      </c>
      <c r="G31" s="72">
        <v>135000</v>
      </c>
      <c r="H31" s="69">
        <f t="shared" si="3"/>
        <v>100</v>
      </c>
    </row>
    <row r="32" spans="1:8" s="29" customFormat="1" ht="13.5">
      <c r="A32" s="26"/>
      <c r="B32" s="46" t="s">
        <v>201</v>
      </c>
      <c r="C32" s="26">
        <v>614500</v>
      </c>
      <c r="D32" s="27" t="s">
        <v>202</v>
      </c>
      <c r="E32" s="26" t="s">
        <v>203</v>
      </c>
      <c r="F32" s="72">
        <v>350000</v>
      </c>
      <c r="G32" s="72">
        <v>500000</v>
      </c>
      <c r="H32" s="69">
        <f t="shared" si="3"/>
        <v>142.85714285714286</v>
      </c>
    </row>
    <row r="33" spans="1:8" s="29" customFormat="1" ht="13.5">
      <c r="A33" s="26"/>
      <c r="B33" s="46" t="s">
        <v>189</v>
      </c>
      <c r="C33" s="26">
        <v>614500</v>
      </c>
      <c r="D33" s="27" t="s">
        <v>204</v>
      </c>
      <c r="E33" s="26" t="s">
        <v>205</v>
      </c>
      <c r="F33" s="72">
        <v>180000</v>
      </c>
      <c r="G33" s="72">
        <v>180000</v>
      </c>
      <c r="H33" s="69">
        <f t="shared" si="3"/>
        <v>100</v>
      </c>
    </row>
    <row r="34" spans="1:8" s="29" customFormat="1" ht="13.5">
      <c r="A34" s="26"/>
      <c r="B34" s="46" t="s">
        <v>206</v>
      </c>
      <c r="C34" s="26">
        <v>614800</v>
      </c>
      <c r="D34" s="27" t="s">
        <v>207</v>
      </c>
      <c r="E34" s="26" t="s">
        <v>208</v>
      </c>
      <c r="F34" s="72">
        <v>45000</v>
      </c>
      <c r="G34" s="72">
        <v>45000</v>
      </c>
      <c r="H34" s="69">
        <f t="shared" si="3"/>
        <v>100</v>
      </c>
    </row>
    <row r="35" spans="1:8" s="29" customFormat="1" ht="13.5">
      <c r="A35" s="26"/>
      <c r="B35" s="46" t="s">
        <v>209</v>
      </c>
      <c r="C35" s="26">
        <v>614800</v>
      </c>
      <c r="D35" s="27" t="s">
        <v>210</v>
      </c>
      <c r="E35" s="26" t="s">
        <v>211</v>
      </c>
      <c r="F35" s="72">
        <v>72100</v>
      </c>
      <c r="G35" s="72">
        <v>72100</v>
      </c>
      <c r="H35" s="69">
        <f t="shared" si="3"/>
        <v>100</v>
      </c>
    </row>
    <row r="36" spans="1:8" s="29" customFormat="1" ht="13.5">
      <c r="A36" s="26"/>
      <c r="B36" s="46" t="s">
        <v>209</v>
      </c>
      <c r="C36" s="26">
        <v>614800</v>
      </c>
      <c r="D36" s="27" t="s">
        <v>212</v>
      </c>
      <c r="E36" s="26" t="s">
        <v>213</v>
      </c>
      <c r="F36" s="72">
        <v>18000</v>
      </c>
      <c r="G36" s="72">
        <v>18000</v>
      </c>
      <c r="H36" s="69">
        <f t="shared" si="3"/>
        <v>100</v>
      </c>
    </row>
    <row r="37" spans="1:8" s="29" customFormat="1" ht="13.5">
      <c r="A37" s="26"/>
      <c r="B37" s="46"/>
      <c r="C37" s="26"/>
      <c r="D37" s="27"/>
      <c r="E37" s="54" t="s">
        <v>453</v>
      </c>
      <c r="F37" s="70">
        <f>SUM(F22)</f>
        <v>1069600</v>
      </c>
      <c r="G37" s="70">
        <f>SUM(G22)</f>
        <v>1219600</v>
      </c>
      <c r="H37" s="69">
        <f t="shared" si="3"/>
        <v>114.02393418100225</v>
      </c>
    </row>
    <row r="38" spans="1:8" s="29" customFormat="1" ht="12.75">
      <c r="A38" s="11" t="s">
        <v>440</v>
      </c>
      <c r="B38" s="14"/>
      <c r="C38" s="14"/>
      <c r="D38" s="15"/>
      <c r="E38" s="55" t="s">
        <v>433</v>
      </c>
      <c r="F38" s="68"/>
      <c r="G38" s="68"/>
      <c r="H38" s="68"/>
    </row>
    <row r="39" spans="1:8" s="21" customFormat="1" ht="13.5">
      <c r="A39" s="18"/>
      <c r="B39" s="44"/>
      <c r="C39" s="18">
        <v>610000</v>
      </c>
      <c r="D39" s="19">
        <v>1</v>
      </c>
      <c r="E39" s="18" t="s">
        <v>183</v>
      </c>
      <c r="F39" s="69">
        <f>SUM(F40+F44)</f>
        <v>2557000</v>
      </c>
      <c r="G39" s="69">
        <f>SUM(G40+G44)</f>
        <v>2577000</v>
      </c>
      <c r="H39" s="69">
        <f t="shared" ref="H39:H85" si="4">SUM(G39/F39)*100</f>
        <v>100.78216660148611</v>
      </c>
    </row>
    <row r="40" spans="1:8" s="25" customFormat="1" ht="13.5">
      <c r="A40" s="22"/>
      <c r="B40" s="45"/>
      <c r="C40" s="22">
        <v>613000</v>
      </c>
      <c r="D40" s="23" t="s">
        <v>10</v>
      </c>
      <c r="E40" s="22" t="s">
        <v>184</v>
      </c>
      <c r="F40" s="70">
        <f>SUM(F41:F43)</f>
        <v>106000</v>
      </c>
      <c r="G40" s="70">
        <f>SUM(G41:G43)</f>
        <v>106000</v>
      </c>
      <c r="H40" s="69">
        <f t="shared" si="4"/>
        <v>100</v>
      </c>
    </row>
    <row r="41" spans="1:8" s="29" customFormat="1" ht="13.5">
      <c r="A41" s="26"/>
      <c r="B41" s="46" t="s">
        <v>189</v>
      </c>
      <c r="C41" s="26">
        <v>613100</v>
      </c>
      <c r="D41" s="27" t="s">
        <v>12</v>
      </c>
      <c r="E41" s="26" t="s">
        <v>186</v>
      </c>
      <c r="F41" s="72">
        <v>1000</v>
      </c>
      <c r="G41" s="72">
        <v>1000</v>
      </c>
      <c r="H41" s="69">
        <f t="shared" si="4"/>
        <v>100</v>
      </c>
    </row>
    <row r="42" spans="1:8" s="29" customFormat="1" ht="13.5">
      <c r="A42" s="26"/>
      <c r="B42" s="46" t="s">
        <v>226</v>
      </c>
      <c r="C42" s="26">
        <v>613500</v>
      </c>
      <c r="D42" s="27" t="s">
        <v>20</v>
      </c>
      <c r="E42" s="26" t="s">
        <v>227</v>
      </c>
      <c r="F42" s="72">
        <v>99500</v>
      </c>
      <c r="G42" s="72">
        <v>99500</v>
      </c>
      <c r="H42" s="69">
        <f t="shared" si="4"/>
        <v>100</v>
      </c>
    </row>
    <row r="43" spans="1:8" s="29" customFormat="1" ht="13.5">
      <c r="A43" s="26"/>
      <c r="B43" s="46" t="s">
        <v>189</v>
      </c>
      <c r="C43" s="26">
        <v>613900</v>
      </c>
      <c r="D43" s="27" t="s">
        <v>23</v>
      </c>
      <c r="E43" s="26" t="s">
        <v>187</v>
      </c>
      <c r="F43" s="72">
        <v>5500</v>
      </c>
      <c r="G43" s="72">
        <v>5500</v>
      </c>
      <c r="H43" s="69">
        <f t="shared" si="4"/>
        <v>100</v>
      </c>
    </row>
    <row r="44" spans="1:8" s="25" customFormat="1" ht="13.5" customHeight="1">
      <c r="A44" s="22"/>
      <c r="B44" s="45"/>
      <c r="C44" s="22">
        <v>614000</v>
      </c>
      <c r="D44" s="23" t="s">
        <v>29</v>
      </c>
      <c r="E44" s="22" t="s">
        <v>197</v>
      </c>
      <c r="F44" s="70">
        <f>SUM(F45:F84)</f>
        <v>2451000</v>
      </c>
      <c r="G44" s="70">
        <f>SUM(G45:G84)</f>
        <v>2471000</v>
      </c>
      <c r="H44" s="69">
        <f t="shared" si="4"/>
        <v>100.81599347205224</v>
      </c>
    </row>
    <row r="45" spans="1:8" s="29" customFormat="1" ht="13.5">
      <c r="A45" s="26"/>
      <c r="B45" s="46" t="s">
        <v>247</v>
      </c>
      <c r="C45" s="26">
        <v>614100</v>
      </c>
      <c r="D45" s="27" t="s">
        <v>31</v>
      </c>
      <c r="E45" s="26" t="s">
        <v>261</v>
      </c>
      <c r="F45" s="72">
        <v>9000</v>
      </c>
      <c r="G45" s="72">
        <v>9000</v>
      </c>
      <c r="H45" s="69">
        <f t="shared" si="4"/>
        <v>100</v>
      </c>
    </row>
    <row r="46" spans="1:8" s="29" customFormat="1" ht="13.5">
      <c r="A46" s="26"/>
      <c r="B46" s="46" t="s">
        <v>229</v>
      </c>
      <c r="C46" s="26">
        <v>614200</v>
      </c>
      <c r="D46" s="27" t="s">
        <v>199</v>
      </c>
      <c r="E46" s="26" t="s">
        <v>327</v>
      </c>
      <c r="F46" s="72">
        <v>108000</v>
      </c>
      <c r="G46" s="72">
        <v>108000</v>
      </c>
      <c r="H46" s="69">
        <f t="shared" si="4"/>
        <v>100</v>
      </c>
    </row>
    <row r="47" spans="1:8" s="29" customFormat="1" ht="13.5">
      <c r="A47" s="26"/>
      <c r="B47" s="46" t="s">
        <v>229</v>
      </c>
      <c r="C47" s="26">
        <v>614200</v>
      </c>
      <c r="D47" s="27" t="s">
        <v>202</v>
      </c>
      <c r="E47" s="26" t="s">
        <v>326</v>
      </c>
      <c r="F47" s="72">
        <v>153000</v>
      </c>
      <c r="G47" s="72">
        <v>153000</v>
      </c>
      <c r="H47" s="69">
        <f t="shared" si="4"/>
        <v>100</v>
      </c>
    </row>
    <row r="48" spans="1:8" s="29" customFormat="1" ht="13.5">
      <c r="A48" s="26"/>
      <c r="B48" s="46" t="s">
        <v>229</v>
      </c>
      <c r="C48" s="26">
        <v>614200</v>
      </c>
      <c r="D48" s="61" t="s">
        <v>204</v>
      </c>
      <c r="E48" s="26" t="s">
        <v>404</v>
      </c>
      <c r="F48" s="72">
        <v>36000</v>
      </c>
      <c r="G48" s="72">
        <v>36000</v>
      </c>
      <c r="H48" s="69">
        <f t="shared" si="4"/>
        <v>100</v>
      </c>
    </row>
    <row r="49" spans="1:8" s="29" customFormat="1" ht="13.5">
      <c r="A49" s="26"/>
      <c r="B49" s="46" t="s">
        <v>230</v>
      </c>
      <c r="C49" s="26">
        <v>614200</v>
      </c>
      <c r="D49" s="27" t="s">
        <v>207</v>
      </c>
      <c r="E49" s="26" t="s">
        <v>324</v>
      </c>
      <c r="F49" s="72">
        <v>28000</v>
      </c>
      <c r="G49" s="72">
        <v>28000</v>
      </c>
      <c r="H49" s="69">
        <f t="shared" si="4"/>
        <v>100</v>
      </c>
    </row>
    <row r="50" spans="1:8" s="29" customFormat="1" ht="13.5">
      <c r="A50" s="26"/>
      <c r="B50" s="46" t="s">
        <v>229</v>
      </c>
      <c r="C50" s="26">
        <v>614200</v>
      </c>
      <c r="D50" s="27" t="s">
        <v>210</v>
      </c>
      <c r="E50" s="26" t="s">
        <v>412</v>
      </c>
      <c r="F50" s="72">
        <v>18000</v>
      </c>
      <c r="G50" s="72">
        <v>18000</v>
      </c>
      <c r="H50" s="69">
        <f t="shared" si="4"/>
        <v>100</v>
      </c>
    </row>
    <row r="51" spans="1:8" s="29" customFormat="1" ht="13.5">
      <c r="A51" s="26"/>
      <c r="B51" s="46" t="s">
        <v>230</v>
      </c>
      <c r="C51" s="26">
        <v>614200</v>
      </c>
      <c r="D51" s="27" t="s">
        <v>212</v>
      </c>
      <c r="E51" s="26" t="s">
        <v>231</v>
      </c>
      <c r="F51" s="72">
        <v>32500</v>
      </c>
      <c r="G51" s="72">
        <v>32500</v>
      </c>
      <c r="H51" s="69">
        <f t="shared" si="4"/>
        <v>100</v>
      </c>
    </row>
    <row r="52" spans="1:8" s="29" customFormat="1" ht="13.5">
      <c r="A52" s="26"/>
      <c r="B52" s="46">
        <v>1091</v>
      </c>
      <c r="C52" s="26">
        <v>614200</v>
      </c>
      <c r="D52" s="27" t="s">
        <v>235</v>
      </c>
      <c r="E52" s="26" t="s">
        <v>360</v>
      </c>
      <c r="F52" s="72">
        <v>360000</v>
      </c>
      <c r="G52" s="72">
        <v>360000</v>
      </c>
      <c r="H52" s="69">
        <f t="shared" si="4"/>
        <v>100</v>
      </c>
    </row>
    <row r="53" spans="1:8" s="29" customFormat="1" ht="13.5">
      <c r="A53" s="26"/>
      <c r="B53" s="46">
        <v>1091</v>
      </c>
      <c r="C53" s="26">
        <v>614200</v>
      </c>
      <c r="D53" s="27" t="s">
        <v>236</v>
      </c>
      <c r="E53" s="26" t="s">
        <v>232</v>
      </c>
      <c r="F53" s="72">
        <v>9000</v>
      </c>
      <c r="G53" s="72">
        <v>9000</v>
      </c>
      <c r="H53" s="69">
        <f t="shared" si="4"/>
        <v>100</v>
      </c>
    </row>
    <row r="54" spans="1:8" s="29" customFormat="1" ht="13.5">
      <c r="A54" s="26"/>
      <c r="B54" s="46" t="s">
        <v>426</v>
      </c>
      <c r="C54" s="26">
        <v>614200</v>
      </c>
      <c r="D54" s="27" t="s">
        <v>237</v>
      </c>
      <c r="E54" s="77" t="s">
        <v>430</v>
      </c>
      <c r="F54" s="72">
        <v>50000</v>
      </c>
      <c r="G54" s="72">
        <v>50000</v>
      </c>
      <c r="H54" s="69">
        <f t="shared" si="4"/>
        <v>100</v>
      </c>
    </row>
    <row r="55" spans="1:8" s="29" customFormat="1" ht="13.5">
      <c r="A55" s="26"/>
      <c r="B55" s="46">
        <v>1091</v>
      </c>
      <c r="C55" s="26">
        <v>614200</v>
      </c>
      <c r="D55" s="27" t="s">
        <v>239</v>
      </c>
      <c r="E55" s="26" t="s">
        <v>323</v>
      </c>
      <c r="F55" s="72">
        <v>10000</v>
      </c>
      <c r="G55" s="72">
        <v>10000</v>
      </c>
      <c r="H55" s="69">
        <f t="shared" si="4"/>
        <v>100</v>
      </c>
    </row>
    <row r="56" spans="1:8" s="29" customFormat="1" ht="13.5">
      <c r="A56" s="26"/>
      <c r="B56" s="46" t="s">
        <v>233</v>
      </c>
      <c r="C56" s="26">
        <v>614200</v>
      </c>
      <c r="D56" s="27" t="s">
        <v>240</v>
      </c>
      <c r="E56" s="26" t="s">
        <v>414</v>
      </c>
      <c r="F56" s="72">
        <v>10000</v>
      </c>
      <c r="G56" s="72">
        <v>10000</v>
      </c>
      <c r="H56" s="69">
        <f t="shared" si="4"/>
        <v>100</v>
      </c>
    </row>
    <row r="57" spans="1:8" s="29" customFormat="1" ht="13.5">
      <c r="A57" s="26"/>
      <c r="B57" s="46">
        <v>1091</v>
      </c>
      <c r="C57" s="26">
        <v>614200</v>
      </c>
      <c r="D57" s="27" t="s">
        <v>242</v>
      </c>
      <c r="E57" s="26" t="s">
        <v>413</v>
      </c>
      <c r="F57" s="72">
        <v>30000</v>
      </c>
      <c r="G57" s="72">
        <v>30000</v>
      </c>
      <c r="H57" s="69">
        <f t="shared" si="4"/>
        <v>100</v>
      </c>
    </row>
    <row r="58" spans="1:8" s="29" customFormat="1" ht="13.5">
      <c r="A58" s="26"/>
      <c r="B58" s="46" t="s">
        <v>247</v>
      </c>
      <c r="C58" s="26">
        <v>614300</v>
      </c>
      <c r="D58" s="27" t="s">
        <v>244</v>
      </c>
      <c r="E58" s="26" t="s">
        <v>378</v>
      </c>
      <c r="F58" s="72">
        <v>80000</v>
      </c>
      <c r="G58" s="72">
        <v>80000</v>
      </c>
      <c r="H58" s="69">
        <f t="shared" si="4"/>
        <v>100</v>
      </c>
    </row>
    <row r="59" spans="1:8" s="29" customFormat="1" ht="13.5">
      <c r="A59" s="26"/>
      <c r="B59" s="46" t="s">
        <v>196</v>
      </c>
      <c r="C59" s="26">
        <v>614300</v>
      </c>
      <c r="D59" s="27" t="s">
        <v>246</v>
      </c>
      <c r="E59" s="26" t="s">
        <v>321</v>
      </c>
      <c r="F59" s="72">
        <v>13500</v>
      </c>
      <c r="G59" s="72">
        <v>13500</v>
      </c>
      <c r="H59" s="69">
        <f t="shared" si="4"/>
        <v>100</v>
      </c>
    </row>
    <row r="60" spans="1:8" s="29" customFormat="1" ht="13.5">
      <c r="A60" s="26"/>
      <c r="B60" s="46">
        <v>1091</v>
      </c>
      <c r="C60" s="26">
        <v>614300</v>
      </c>
      <c r="D60" s="27" t="s">
        <v>248</v>
      </c>
      <c r="E60" s="26" t="s">
        <v>396</v>
      </c>
      <c r="F60" s="72">
        <v>10000</v>
      </c>
      <c r="G60" s="72">
        <v>10000</v>
      </c>
      <c r="H60" s="69">
        <f t="shared" si="4"/>
        <v>100</v>
      </c>
    </row>
    <row r="61" spans="1:8" s="29" customFormat="1" ht="13.5">
      <c r="A61" s="26"/>
      <c r="B61" s="46" t="s">
        <v>196</v>
      </c>
      <c r="C61" s="26">
        <v>614300</v>
      </c>
      <c r="D61" s="27" t="s">
        <v>249</v>
      </c>
      <c r="E61" s="26" t="s">
        <v>234</v>
      </c>
      <c r="F61" s="72">
        <v>40000</v>
      </c>
      <c r="G61" s="72">
        <v>40000</v>
      </c>
      <c r="H61" s="69">
        <f t="shared" si="4"/>
        <v>100</v>
      </c>
    </row>
    <row r="62" spans="1:8" s="29" customFormat="1" ht="13.5">
      <c r="A62" s="26"/>
      <c r="B62" s="46" t="s">
        <v>196</v>
      </c>
      <c r="C62" s="26">
        <v>614300</v>
      </c>
      <c r="D62" s="27" t="s">
        <v>250</v>
      </c>
      <c r="E62" s="26" t="s">
        <v>466</v>
      </c>
      <c r="F62" s="72">
        <v>5000</v>
      </c>
      <c r="G62" s="72">
        <v>5000</v>
      </c>
      <c r="H62" s="69">
        <f t="shared" si="4"/>
        <v>100</v>
      </c>
    </row>
    <row r="63" spans="1:8" s="29" customFormat="1" ht="13.5">
      <c r="A63" s="26"/>
      <c r="B63" s="46" t="s">
        <v>196</v>
      </c>
      <c r="C63" s="26">
        <v>614300</v>
      </c>
      <c r="D63" s="27" t="s">
        <v>421</v>
      </c>
      <c r="E63" s="26" t="s">
        <v>394</v>
      </c>
      <c r="F63" s="72">
        <v>15000</v>
      </c>
      <c r="G63" s="72">
        <v>15000</v>
      </c>
      <c r="H63" s="69">
        <f t="shared" si="4"/>
        <v>100</v>
      </c>
    </row>
    <row r="64" spans="1:8" s="29" customFormat="1" ht="13.5">
      <c r="A64" s="26"/>
      <c r="B64" s="46" t="s">
        <v>196</v>
      </c>
      <c r="C64" s="26">
        <v>614300</v>
      </c>
      <c r="D64" s="27" t="s">
        <v>253</v>
      </c>
      <c r="E64" s="26" t="s">
        <v>395</v>
      </c>
      <c r="F64" s="72">
        <v>10000</v>
      </c>
      <c r="G64" s="72">
        <v>10000</v>
      </c>
      <c r="H64" s="69">
        <f t="shared" si="4"/>
        <v>100</v>
      </c>
    </row>
    <row r="65" spans="1:8" s="29" customFormat="1" ht="13.5">
      <c r="A65" s="26"/>
      <c r="B65" s="46" t="s">
        <v>196</v>
      </c>
      <c r="C65" s="26">
        <v>614300</v>
      </c>
      <c r="D65" s="27" t="s">
        <v>254</v>
      </c>
      <c r="E65" s="26" t="s">
        <v>238</v>
      </c>
      <c r="F65" s="72">
        <v>45000</v>
      </c>
      <c r="G65" s="72">
        <v>45000</v>
      </c>
      <c r="H65" s="69">
        <f t="shared" si="4"/>
        <v>100</v>
      </c>
    </row>
    <row r="66" spans="1:8" s="29" customFormat="1" ht="13.5">
      <c r="A66" s="26"/>
      <c r="B66" s="47" t="s">
        <v>233</v>
      </c>
      <c r="C66" s="26">
        <v>614300</v>
      </c>
      <c r="D66" s="27" t="s">
        <v>255</v>
      </c>
      <c r="E66" s="26" t="s">
        <v>311</v>
      </c>
      <c r="F66" s="72">
        <v>280000</v>
      </c>
      <c r="G66" s="72">
        <v>280000</v>
      </c>
      <c r="H66" s="69">
        <f t="shared" si="4"/>
        <v>100</v>
      </c>
    </row>
    <row r="67" spans="1:8" s="29" customFormat="1" ht="13.5">
      <c r="A67" s="26"/>
      <c r="B67" s="47" t="s">
        <v>233</v>
      </c>
      <c r="C67" s="26">
        <v>614300</v>
      </c>
      <c r="D67" s="27" t="s">
        <v>256</v>
      </c>
      <c r="E67" s="26" t="s">
        <v>241</v>
      </c>
      <c r="F67" s="72">
        <v>63000</v>
      </c>
      <c r="G67" s="72">
        <v>63000</v>
      </c>
      <c r="H67" s="69">
        <f t="shared" si="4"/>
        <v>100</v>
      </c>
    </row>
    <row r="68" spans="1:8" s="29" customFormat="1" ht="13.5">
      <c r="A68" s="26"/>
      <c r="B68" s="46" t="s">
        <v>230</v>
      </c>
      <c r="C68" s="26">
        <v>614300</v>
      </c>
      <c r="D68" s="27" t="s">
        <v>257</v>
      </c>
      <c r="E68" s="26" t="s">
        <v>243</v>
      </c>
      <c r="F68" s="72">
        <v>7000</v>
      </c>
      <c r="G68" s="72">
        <v>7000</v>
      </c>
      <c r="H68" s="69">
        <f t="shared" si="4"/>
        <v>100</v>
      </c>
    </row>
    <row r="69" spans="1:8" s="29" customFormat="1" ht="13.5">
      <c r="A69" s="26"/>
      <c r="B69" s="46">
        <v>1091</v>
      </c>
      <c r="C69" s="26">
        <v>614300</v>
      </c>
      <c r="D69" s="27" t="s">
        <v>258</v>
      </c>
      <c r="E69" s="26" t="s">
        <v>245</v>
      </c>
      <c r="F69" s="72">
        <v>42000</v>
      </c>
      <c r="G69" s="72">
        <v>42000</v>
      </c>
      <c r="H69" s="69">
        <f t="shared" si="4"/>
        <v>100</v>
      </c>
    </row>
    <row r="70" spans="1:8" s="29" customFormat="1" ht="13.5">
      <c r="A70" s="26"/>
      <c r="B70" s="46">
        <v>1091</v>
      </c>
      <c r="C70" s="26">
        <v>614300</v>
      </c>
      <c r="D70" s="27" t="s">
        <v>259</v>
      </c>
      <c r="E70" s="26" t="s">
        <v>385</v>
      </c>
      <c r="F70" s="72">
        <v>5000</v>
      </c>
      <c r="G70" s="72">
        <v>5000</v>
      </c>
      <c r="H70" s="69">
        <f t="shared" si="4"/>
        <v>100</v>
      </c>
    </row>
    <row r="71" spans="1:8" s="29" customFormat="1" ht="13.5">
      <c r="A71" s="26"/>
      <c r="B71" s="46" t="s">
        <v>230</v>
      </c>
      <c r="C71" s="26">
        <v>614300</v>
      </c>
      <c r="D71" s="27" t="s">
        <v>260</v>
      </c>
      <c r="E71" s="26" t="s">
        <v>391</v>
      </c>
      <c r="F71" s="72">
        <v>90000</v>
      </c>
      <c r="G71" s="72">
        <v>90000</v>
      </c>
      <c r="H71" s="69">
        <f t="shared" si="4"/>
        <v>100</v>
      </c>
    </row>
    <row r="72" spans="1:8" s="29" customFormat="1" ht="13.5">
      <c r="A72" s="26"/>
      <c r="B72" s="46" t="s">
        <v>185</v>
      </c>
      <c r="C72" s="26">
        <v>614000</v>
      </c>
      <c r="D72" s="27" t="s">
        <v>422</v>
      </c>
      <c r="E72" s="26" t="s">
        <v>415</v>
      </c>
      <c r="F72" s="72">
        <v>20000</v>
      </c>
      <c r="G72" s="72">
        <v>20000</v>
      </c>
      <c r="H72" s="69">
        <f t="shared" si="4"/>
        <v>100</v>
      </c>
    </row>
    <row r="73" spans="1:8" s="29" customFormat="1" ht="13.5">
      <c r="A73" s="26"/>
      <c r="B73" s="46" t="s">
        <v>196</v>
      </c>
      <c r="C73" s="26">
        <v>614300</v>
      </c>
      <c r="D73" s="27" t="s">
        <v>325</v>
      </c>
      <c r="E73" s="26" t="s">
        <v>344</v>
      </c>
      <c r="F73" s="72">
        <v>20000</v>
      </c>
      <c r="G73" s="72">
        <v>20000</v>
      </c>
      <c r="H73" s="69">
        <f t="shared" si="4"/>
        <v>100</v>
      </c>
    </row>
    <row r="74" spans="1:8" s="29" customFormat="1" ht="13.5">
      <c r="A74" s="26"/>
      <c r="B74" s="46" t="s">
        <v>262</v>
      </c>
      <c r="C74" s="26">
        <v>614300</v>
      </c>
      <c r="D74" s="27" t="s">
        <v>384</v>
      </c>
      <c r="E74" s="26" t="s">
        <v>263</v>
      </c>
      <c r="F74" s="72">
        <v>88400</v>
      </c>
      <c r="G74" s="72">
        <v>88400</v>
      </c>
      <c r="H74" s="69">
        <f t="shared" si="4"/>
        <v>100</v>
      </c>
    </row>
    <row r="75" spans="1:8" s="29" customFormat="1" ht="13.5">
      <c r="A75" s="26"/>
      <c r="B75" s="46" t="s">
        <v>251</v>
      </c>
      <c r="C75" s="26">
        <v>614400</v>
      </c>
      <c r="D75" s="27" t="s">
        <v>393</v>
      </c>
      <c r="E75" s="26" t="s">
        <v>345</v>
      </c>
      <c r="F75" s="72">
        <v>260000</v>
      </c>
      <c r="G75" s="72">
        <v>260000</v>
      </c>
      <c r="H75" s="69">
        <f t="shared" si="4"/>
        <v>100</v>
      </c>
    </row>
    <row r="76" spans="1:8" s="29" customFormat="1" ht="13.5">
      <c r="A76" s="26"/>
      <c r="B76" s="46" t="s">
        <v>252</v>
      </c>
      <c r="C76" s="26">
        <v>614400</v>
      </c>
      <c r="D76" s="27" t="s">
        <v>401</v>
      </c>
      <c r="E76" s="26" t="s">
        <v>386</v>
      </c>
      <c r="F76" s="72">
        <v>345600</v>
      </c>
      <c r="G76" s="72">
        <v>345600</v>
      </c>
      <c r="H76" s="69">
        <f t="shared" si="4"/>
        <v>100</v>
      </c>
    </row>
    <row r="77" spans="1:8" s="29" customFormat="1" ht="13.5">
      <c r="A77" s="26"/>
      <c r="B77" s="46" t="s">
        <v>252</v>
      </c>
      <c r="C77" s="26">
        <v>614400</v>
      </c>
      <c r="D77" s="27" t="s">
        <v>407</v>
      </c>
      <c r="E77" s="26" t="s">
        <v>346</v>
      </c>
      <c r="F77" s="72">
        <v>18000</v>
      </c>
      <c r="G77" s="72">
        <v>28000</v>
      </c>
      <c r="H77" s="69">
        <f t="shared" si="4"/>
        <v>155.55555555555557</v>
      </c>
    </row>
    <row r="78" spans="1:8" s="29" customFormat="1" ht="13.5">
      <c r="A78" s="26"/>
      <c r="B78" s="46" t="s">
        <v>252</v>
      </c>
      <c r="C78" s="26">
        <v>614400</v>
      </c>
      <c r="D78" s="27" t="s">
        <v>408</v>
      </c>
      <c r="E78" s="26" t="s">
        <v>347</v>
      </c>
      <c r="F78" s="72">
        <v>18000</v>
      </c>
      <c r="G78" s="72">
        <v>28000</v>
      </c>
      <c r="H78" s="69">
        <f t="shared" si="4"/>
        <v>155.55555555555557</v>
      </c>
    </row>
    <row r="79" spans="1:8" s="29" customFormat="1" ht="13.5">
      <c r="A79" s="26"/>
      <c r="B79" s="46" t="s">
        <v>198</v>
      </c>
      <c r="C79" s="26">
        <v>614400</v>
      </c>
      <c r="D79" s="27" t="s">
        <v>409</v>
      </c>
      <c r="E79" s="26" t="s">
        <v>406</v>
      </c>
      <c r="F79" s="72">
        <v>47000</v>
      </c>
      <c r="G79" s="72">
        <v>47000</v>
      </c>
      <c r="H79" s="69">
        <f t="shared" si="4"/>
        <v>100</v>
      </c>
    </row>
    <row r="80" spans="1:8" s="29" customFormat="1" ht="13.5">
      <c r="A80" s="26"/>
      <c r="B80" s="46" t="s">
        <v>198</v>
      </c>
      <c r="C80" s="26">
        <v>614400</v>
      </c>
      <c r="D80" s="27" t="s">
        <v>423</v>
      </c>
      <c r="E80" s="26" t="s">
        <v>416</v>
      </c>
      <c r="F80" s="72">
        <v>20000</v>
      </c>
      <c r="G80" s="72">
        <v>20000</v>
      </c>
      <c r="H80" s="69">
        <f t="shared" si="4"/>
        <v>100</v>
      </c>
    </row>
    <row r="81" spans="1:8" s="29" customFormat="1" ht="13.5">
      <c r="A81" s="26"/>
      <c r="B81" s="46" t="s">
        <v>198</v>
      </c>
      <c r="C81" s="26">
        <v>614400</v>
      </c>
      <c r="D81" s="27" t="s">
        <v>424</v>
      </c>
      <c r="E81" s="26" t="s">
        <v>417</v>
      </c>
      <c r="F81" s="72">
        <v>11000</v>
      </c>
      <c r="G81" s="72">
        <v>11000</v>
      </c>
      <c r="H81" s="69">
        <f t="shared" si="4"/>
        <v>100</v>
      </c>
    </row>
    <row r="82" spans="1:8" s="29" customFormat="1" ht="13.5">
      <c r="A82" s="26"/>
      <c r="B82" s="46" t="s">
        <v>189</v>
      </c>
      <c r="C82" s="26">
        <v>614400</v>
      </c>
      <c r="D82" s="27" t="s">
        <v>425</v>
      </c>
      <c r="E82" s="26" t="s">
        <v>375</v>
      </c>
      <c r="F82" s="72">
        <v>5000</v>
      </c>
      <c r="G82" s="72">
        <v>5000</v>
      </c>
      <c r="H82" s="69">
        <f t="shared" si="4"/>
        <v>100</v>
      </c>
    </row>
    <row r="83" spans="1:8" s="29" customFormat="1" ht="13.5">
      <c r="A83" s="26"/>
      <c r="B83" s="46" t="s">
        <v>252</v>
      </c>
      <c r="C83" s="26">
        <v>614400</v>
      </c>
      <c r="D83" s="27" t="s">
        <v>467</v>
      </c>
      <c r="E83" s="26" t="s">
        <v>312</v>
      </c>
      <c r="F83" s="72">
        <v>9000</v>
      </c>
      <c r="G83" s="72">
        <v>9000</v>
      </c>
      <c r="H83" s="69">
        <f t="shared" si="4"/>
        <v>100</v>
      </c>
    </row>
    <row r="84" spans="1:8" s="29" customFormat="1" ht="13.5">
      <c r="A84" s="26"/>
      <c r="B84" s="46" t="s">
        <v>252</v>
      </c>
      <c r="C84" s="26">
        <v>614400</v>
      </c>
      <c r="D84" s="27" t="s">
        <v>468</v>
      </c>
      <c r="E84" s="26" t="s">
        <v>469</v>
      </c>
      <c r="F84" s="72">
        <v>30000</v>
      </c>
      <c r="G84" s="72">
        <v>30000</v>
      </c>
      <c r="H84" s="69">
        <f t="shared" si="4"/>
        <v>100</v>
      </c>
    </row>
    <row r="85" spans="1:8" s="29" customFormat="1" ht="13.5">
      <c r="A85" s="26"/>
      <c r="B85" s="46"/>
      <c r="C85" s="26"/>
      <c r="D85" s="27"/>
      <c r="E85" s="54" t="s">
        <v>454</v>
      </c>
      <c r="F85" s="70">
        <f>SUM(F39)</f>
        <v>2557000</v>
      </c>
      <c r="G85" s="70">
        <f>SUM(G39)</f>
        <v>2577000</v>
      </c>
      <c r="H85" s="69">
        <f t="shared" si="4"/>
        <v>100.78216660148611</v>
      </c>
    </row>
    <row r="86" spans="1:8" s="17" customFormat="1" ht="12.75">
      <c r="A86" s="11" t="s">
        <v>441</v>
      </c>
      <c r="B86" s="14"/>
      <c r="C86" s="14"/>
      <c r="D86" s="15"/>
      <c r="E86" s="14" t="s">
        <v>456</v>
      </c>
      <c r="F86" s="68"/>
      <c r="G86" s="68"/>
      <c r="H86" s="68"/>
    </row>
    <row r="87" spans="1:8" s="21" customFormat="1" ht="13.5">
      <c r="A87" s="18"/>
      <c r="B87" s="18"/>
      <c r="C87" s="18">
        <v>610000</v>
      </c>
      <c r="D87" s="19">
        <v>1</v>
      </c>
      <c r="E87" s="18" t="s">
        <v>183</v>
      </c>
      <c r="F87" s="69">
        <f>SUM(F88+F97)</f>
        <v>593100</v>
      </c>
      <c r="G87" s="69">
        <f>SUM(G88+G97)</f>
        <v>593100</v>
      </c>
      <c r="H87" s="69">
        <f t="shared" ref="H87:H104" si="5">SUM(G87/F87)*100</f>
        <v>100</v>
      </c>
    </row>
    <row r="88" spans="1:8" s="25" customFormat="1" ht="13.5">
      <c r="A88" s="22"/>
      <c r="B88" s="45"/>
      <c r="C88" s="22">
        <v>613000</v>
      </c>
      <c r="D88" s="23" t="s">
        <v>10</v>
      </c>
      <c r="E88" s="22" t="s">
        <v>184</v>
      </c>
      <c r="F88" s="70">
        <f>SUM(F89:F96)</f>
        <v>537100</v>
      </c>
      <c r="G88" s="70">
        <f>SUM(G89:G96)</f>
        <v>537100</v>
      </c>
      <c r="H88" s="69">
        <f t="shared" si="5"/>
        <v>100</v>
      </c>
    </row>
    <row r="89" spans="1:8" s="29" customFormat="1" ht="13.5">
      <c r="A89" s="26"/>
      <c r="B89" s="46" t="s">
        <v>290</v>
      </c>
      <c r="C89" s="26">
        <v>613100</v>
      </c>
      <c r="D89" s="27" t="s">
        <v>12</v>
      </c>
      <c r="E89" s="26" t="s">
        <v>340</v>
      </c>
      <c r="F89" s="72">
        <v>1000</v>
      </c>
      <c r="G89" s="72">
        <v>1000</v>
      </c>
      <c r="H89" s="69">
        <f t="shared" si="5"/>
        <v>100</v>
      </c>
    </row>
    <row r="90" spans="1:8" s="29" customFormat="1" ht="13.5">
      <c r="A90" s="26"/>
      <c r="B90" s="46" t="s">
        <v>290</v>
      </c>
      <c r="C90" s="26">
        <v>613400</v>
      </c>
      <c r="D90" s="27" t="s">
        <v>20</v>
      </c>
      <c r="E90" s="26" t="s">
        <v>337</v>
      </c>
      <c r="F90" s="72">
        <v>24400</v>
      </c>
      <c r="G90" s="72">
        <v>24400</v>
      </c>
      <c r="H90" s="69">
        <f t="shared" si="5"/>
        <v>100</v>
      </c>
    </row>
    <row r="91" spans="1:8" s="29" customFormat="1" ht="13.5">
      <c r="A91" s="26"/>
      <c r="B91" s="46" t="s">
        <v>290</v>
      </c>
      <c r="C91" s="26">
        <v>613400</v>
      </c>
      <c r="D91" s="27" t="s">
        <v>23</v>
      </c>
      <c r="E91" s="26" t="s">
        <v>335</v>
      </c>
      <c r="F91" s="72">
        <v>31100</v>
      </c>
      <c r="G91" s="72">
        <v>31100</v>
      </c>
      <c r="H91" s="69">
        <f t="shared" si="5"/>
        <v>100</v>
      </c>
    </row>
    <row r="92" spans="1:8" s="29" customFormat="1" ht="13.5">
      <c r="A92" s="26"/>
      <c r="B92" s="46" t="s">
        <v>290</v>
      </c>
      <c r="C92" s="26">
        <v>613700</v>
      </c>
      <c r="D92" s="27" t="s">
        <v>192</v>
      </c>
      <c r="E92" s="26" t="s">
        <v>349</v>
      </c>
      <c r="F92" s="72">
        <v>179200</v>
      </c>
      <c r="G92" s="72">
        <v>179200</v>
      </c>
      <c r="H92" s="69">
        <f t="shared" si="5"/>
        <v>100</v>
      </c>
    </row>
    <row r="93" spans="1:8" s="29" customFormat="1" ht="13.5">
      <c r="A93" s="26"/>
      <c r="B93" s="46" t="s">
        <v>290</v>
      </c>
      <c r="C93" s="26">
        <v>613700</v>
      </c>
      <c r="D93" s="27" t="s">
        <v>193</v>
      </c>
      <c r="E93" s="26" t="s">
        <v>350</v>
      </c>
      <c r="F93" s="72">
        <v>169600</v>
      </c>
      <c r="G93" s="72">
        <v>169600</v>
      </c>
      <c r="H93" s="69">
        <f t="shared" si="5"/>
        <v>100</v>
      </c>
    </row>
    <row r="94" spans="1:8" s="29" customFormat="1" ht="13.5">
      <c r="A94" s="26"/>
      <c r="B94" s="46" t="s">
        <v>290</v>
      </c>
      <c r="C94" s="26">
        <v>613700</v>
      </c>
      <c r="D94" s="27" t="s">
        <v>194</v>
      </c>
      <c r="E94" s="26" t="s">
        <v>457</v>
      </c>
      <c r="F94" s="72">
        <v>27000</v>
      </c>
      <c r="G94" s="72">
        <v>27000</v>
      </c>
      <c r="H94" s="69">
        <f t="shared" si="5"/>
        <v>100</v>
      </c>
    </row>
    <row r="95" spans="1:8" s="29" customFormat="1" ht="13.5">
      <c r="A95" s="26"/>
      <c r="B95" s="46" t="s">
        <v>290</v>
      </c>
      <c r="C95" s="26">
        <v>613900</v>
      </c>
      <c r="D95" s="27" t="s">
        <v>195</v>
      </c>
      <c r="E95" s="26" t="s">
        <v>351</v>
      </c>
      <c r="F95" s="72">
        <v>84800</v>
      </c>
      <c r="G95" s="72">
        <v>84800</v>
      </c>
      <c r="H95" s="69">
        <f t="shared" si="5"/>
        <v>100</v>
      </c>
    </row>
    <row r="96" spans="1:8" s="29" customFormat="1" ht="13.5">
      <c r="A96" s="26"/>
      <c r="B96" s="46" t="s">
        <v>290</v>
      </c>
      <c r="C96" s="26">
        <v>613900</v>
      </c>
      <c r="D96" s="27" t="s">
        <v>352</v>
      </c>
      <c r="E96" s="26" t="s">
        <v>471</v>
      </c>
      <c r="F96" s="72">
        <v>20000</v>
      </c>
      <c r="G96" s="72">
        <v>20000</v>
      </c>
      <c r="H96" s="69">
        <f t="shared" si="5"/>
        <v>100</v>
      </c>
    </row>
    <row r="97" spans="1:8" s="25" customFormat="1" ht="13.5">
      <c r="A97" s="22"/>
      <c r="B97" s="45"/>
      <c r="C97" s="22">
        <v>614000</v>
      </c>
      <c r="D97" s="23" t="s">
        <v>29</v>
      </c>
      <c r="E97" s="22" t="s">
        <v>197</v>
      </c>
      <c r="F97" s="70">
        <f>SUM(F98:F100)</f>
        <v>56000</v>
      </c>
      <c r="G97" s="70">
        <f>SUM(G98:G100)</f>
        <v>56000</v>
      </c>
      <c r="H97" s="69">
        <f t="shared" si="5"/>
        <v>100</v>
      </c>
    </row>
    <row r="98" spans="1:8" s="29" customFormat="1" ht="13.5">
      <c r="A98" s="26"/>
      <c r="B98" s="46" t="s">
        <v>290</v>
      </c>
      <c r="C98" s="26">
        <v>614300</v>
      </c>
      <c r="D98" s="27" t="s">
        <v>31</v>
      </c>
      <c r="E98" s="26" t="s">
        <v>339</v>
      </c>
      <c r="F98" s="72">
        <v>6000</v>
      </c>
      <c r="G98" s="72">
        <v>6000</v>
      </c>
      <c r="H98" s="69">
        <f t="shared" si="5"/>
        <v>100</v>
      </c>
    </row>
    <row r="99" spans="1:8" s="29" customFormat="1" ht="13.5">
      <c r="A99" s="26"/>
      <c r="B99" s="46" t="s">
        <v>290</v>
      </c>
      <c r="C99" s="26">
        <v>614000</v>
      </c>
      <c r="D99" s="27" t="s">
        <v>199</v>
      </c>
      <c r="E99" s="26" t="s">
        <v>403</v>
      </c>
      <c r="F99" s="72">
        <v>30000</v>
      </c>
      <c r="G99" s="72">
        <v>30000</v>
      </c>
      <c r="H99" s="69">
        <f t="shared" si="5"/>
        <v>100</v>
      </c>
    </row>
    <row r="100" spans="1:8" s="29" customFormat="1" ht="13.5">
      <c r="A100" s="26"/>
      <c r="B100" s="46" t="s">
        <v>290</v>
      </c>
      <c r="C100" s="26">
        <v>614000</v>
      </c>
      <c r="D100" s="27" t="s">
        <v>202</v>
      </c>
      <c r="E100" s="26" t="s">
        <v>449</v>
      </c>
      <c r="F100" s="72">
        <v>20000</v>
      </c>
      <c r="G100" s="72">
        <v>20000</v>
      </c>
      <c r="H100" s="69">
        <f t="shared" si="5"/>
        <v>100</v>
      </c>
    </row>
    <row r="101" spans="1:8" s="25" customFormat="1" ht="13.5">
      <c r="A101" s="22"/>
      <c r="B101" s="45"/>
      <c r="C101" s="22">
        <v>821000</v>
      </c>
      <c r="D101" s="23">
        <v>2</v>
      </c>
      <c r="E101" s="54" t="s">
        <v>214</v>
      </c>
      <c r="F101" s="70">
        <f>SUM(F102:F103)</f>
        <v>710000</v>
      </c>
      <c r="G101" s="70">
        <f>SUM(G102:G103)</f>
        <v>710000</v>
      </c>
      <c r="H101" s="69">
        <f t="shared" si="5"/>
        <v>100</v>
      </c>
    </row>
    <row r="102" spans="1:8" s="29" customFormat="1" ht="13.5">
      <c r="A102" s="26"/>
      <c r="B102" s="46" t="s">
        <v>290</v>
      </c>
      <c r="C102" s="26">
        <v>821300</v>
      </c>
      <c r="D102" s="27" t="s">
        <v>54</v>
      </c>
      <c r="E102" s="26" t="s">
        <v>338</v>
      </c>
      <c r="F102" s="72">
        <v>360000</v>
      </c>
      <c r="G102" s="72">
        <v>360000</v>
      </c>
      <c r="H102" s="69">
        <f t="shared" si="5"/>
        <v>100</v>
      </c>
    </row>
    <row r="103" spans="1:8" s="29" customFormat="1" ht="13.5">
      <c r="A103" s="26"/>
      <c r="B103" s="46" t="s">
        <v>290</v>
      </c>
      <c r="C103" s="26">
        <v>821300</v>
      </c>
      <c r="D103" s="27" t="s">
        <v>72</v>
      </c>
      <c r="E103" s="26" t="s">
        <v>336</v>
      </c>
      <c r="F103" s="72">
        <v>350000</v>
      </c>
      <c r="G103" s="72">
        <v>350000</v>
      </c>
      <c r="H103" s="69">
        <f t="shared" si="5"/>
        <v>100</v>
      </c>
    </row>
    <row r="104" spans="1:8" s="29" customFormat="1" ht="13.5">
      <c r="A104" s="26"/>
      <c r="B104" s="26"/>
      <c r="C104" s="26"/>
      <c r="D104" s="27"/>
      <c r="E104" s="54" t="s">
        <v>455</v>
      </c>
      <c r="F104" s="70">
        <f>SUM(F87+F101)</f>
        <v>1303100</v>
      </c>
      <c r="G104" s="70">
        <f>SUM(G87+G101)</f>
        <v>1303100</v>
      </c>
      <c r="H104" s="69">
        <f t="shared" si="5"/>
        <v>100</v>
      </c>
    </row>
    <row r="105" spans="1:8" s="29" customFormat="1" ht="24">
      <c r="A105" s="11" t="s">
        <v>442</v>
      </c>
      <c r="B105" s="14"/>
      <c r="C105" s="14"/>
      <c r="D105" s="15"/>
      <c r="E105" s="56" t="s">
        <v>434</v>
      </c>
      <c r="F105" s="68"/>
      <c r="G105" s="68"/>
      <c r="H105" s="68"/>
    </row>
    <row r="106" spans="1:8" s="21" customFormat="1" ht="13.5">
      <c r="A106" s="18"/>
      <c r="B106" s="44"/>
      <c r="C106" s="18">
        <v>610000</v>
      </c>
      <c r="D106" s="19">
        <v>1</v>
      </c>
      <c r="E106" s="18" t="s">
        <v>183</v>
      </c>
      <c r="F106" s="69">
        <f>SUM(F107+F122+F125)</f>
        <v>4274662</v>
      </c>
      <c r="G106" s="69">
        <f>SUM(G107+G122+G125)</f>
        <v>4119662</v>
      </c>
      <c r="H106" s="69">
        <f t="shared" ref="H106:H137" si="6">SUM(G106/F106)*100</f>
        <v>96.373982317198411</v>
      </c>
    </row>
    <row r="107" spans="1:8" s="25" customFormat="1" ht="13.5">
      <c r="A107" s="22"/>
      <c r="B107" s="45"/>
      <c r="C107" s="22">
        <v>613000</v>
      </c>
      <c r="D107" s="23" t="s">
        <v>10</v>
      </c>
      <c r="E107" s="22" t="s">
        <v>184</v>
      </c>
      <c r="F107" s="70">
        <f>SUM(F108:F118)</f>
        <v>3929662</v>
      </c>
      <c r="G107" s="70">
        <f>SUM(G108:G118)</f>
        <v>3774662</v>
      </c>
      <c r="H107" s="69">
        <f t="shared" si="6"/>
        <v>96.055640408767985</v>
      </c>
    </row>
    <row r="108" spans="1:8" s="29" customFormat="1" ht="13.5">
      <c r="A108" s="26"/>
      <c r="B108" s="46" t="s">
        <v>189</v>
      </c>
      <c r="C108" s="26">
        <v>613100</v>
      </c>
      <c r="D108" s="27" t="s">
        <v>12</v>
      </c>
      <c r="E108" s="26" t="s">
        <v>186</v>
      </c>
      <c r="F108" s="72">
        <v>1000</v>
      </c>
      <c r="G108" s="72">
        <v>1000</v>
      </c>
      <c r="H108" s="69">
        <f t="shared" si="6"/>
        <v>100</v>
      </c>
    </row>
    <row r="109" spans="1:8" s="29" customFormat="1" ht="13.5">
      <c r="A109" s="26"/>
      <c r="B109" s="46" t="s">
        <v>216</v>
      </c>
      <c r="C109" s="26">
        <v>613200</v>
      </c>
      <c r="D109" s="27" t="s">
        <v>20</v>
      </c>
      <c r="E109" s="26" t="s">
        <v>217</v>
      </c>
      <c r="F109" s="72">
        <v>225000</v>
      </c>
      <c r="G109" s="72">
        <v>225000</v>
      </c>
      <c r="H109" s="69">
        <f t="shared" si="6"/>
        <v>100</v>
      </c>
    </row>
    <row r="110" spans="1:8" s="29" customFormat="1" ht="13.5">
      <c r="A110" s="26"/>
      <c r="B110" s="46" t="s">
        <v>218</v>
      </c>
      <c r="C110" s="26">
        <v>613300</v>
      </c>
      <c r="D110" s="27" t="s">
        <v>23</v>
      </c>
      <c r="E110" s="26" t="s">
        <v>387</v>
      </c>
      <c r="F110" s="72">
        <v>930000</v>
      </c>
      <c r="G110" s="72">
        <v>930000</v>
      </c>
      <c r="H110" s="69">
        <f t="shared" si="6"/>
        <v>100</v>
      </c>
    </row>
    <row r="111" spans="1:8" s="29" customFormat="1" ht="13.5">
      <c r="A111" s="26"/>
      <c r="B111" s="46" t="s">
        <v>218</v>
      </c>
      <c r="C111" s="26">
        <v>613300</v>
      </c>
      <c r="D111" s="27" t="s">
        <v>192</v>
      </c>
      <c r="E111" s="26" t="s">
        <v>354</v>
      </c>
      <c r="F111" s="72">
        <v>970000</v>
      </c>
      <c r="G111" s="72">
        <v>970000</v>
      </c>
      <c r="H111" s="69">
        <f t="shared" si="6"/>
        <v>100</v>
      </c>
    </row>
    <row r="112" spans="1:8" s="29" customFormat="1" ht="13.5">
      <c r="A112" s="26"/>
      <c r="B112" s="46" t="s">
        <v>219</v>
      </c>
      <c r="C112" s="26">
        <v>613300</v>
      </c>
      <c r="D112" s="27" t="s">
        <v>193</v>
      </c>
      <c r="E112" s="26" t="s">
        <v>356</v>
      </c>
      <c r="F112" s="72">
        <v>567500</v>
      </c>
      <c r="G112" s="72">
        <v>567500</v>
      </c>
      <c r="H112" s="69">
        <f t="shared" si="6"/>
        <v>100</v>
      </c>
    </row>
    <row r="113" spans="1:8" s="29" customFormat="1" ht="13.5">
      <c r="A113" s="26"/>
      <c r="B113" s="46" t="s">
        <v>219</v>
      </c>
      <c r="C113" s="26">
        <v>613300</v>
      </c>
      <c r="D113" s="27" t="s">
        <v>194</v>
      </c>
      <c r="E113" s="26" t="s">
        <v>358</v>
      </c>
      <c r="F113" s="72">
        <v>70000</v>
      </c>
      <c r="G113" s="72">
        <v>70000</v>
      </c>
      <c r="H113" s="69">
        <f t="shared" si="6"/>
        <v>100</v>
      </c>
    </row>
    <row r="114" spans="1:8" s="29" customFormat="1" ht="13.5">
      <c r="A114" s="26"/>
      <c r="B114" s="46" t="s">
        <v>189</v>
      </c>
      <c r="C114" s="26">
        <v>613300</v>
      </c>
      <c r="D114" s="27" t="s">
        <v>195</v>
      </c>
      <c r="E114" s="26" t="s">
        <v>400</v>
      </c>
      <c r="F114" s="72">
        <v>100000</v>
      </c>
      <c r="G114" s="72">
        <v>100000</v>
      </c>
      <c r="H114" s="69">
        <f t="shared" si="6"/>
        <v>100</v>
      </c>
    </row>
    <row r="115" spans="1:8" s="29" customFormat="1" ht="13.5">
      <c r="A115" s="26"/>
      <c r="B115" s="46" t="s">
        <v>405</v>
      </c>
      <c r="C115" s="26">
        <v>613300</v>
      </c>
      <c r="D115" s="27" t="s">
        <v>352</v>
      </c>
      <c r="E115" s="26" t="s">
        <v>499</v>
      </c>
      <c r="F115" s="72">
        <v>500000</v>
      </c>
      <c r="G115" s="72">
        <v>300000</v>
      </c>
      <c r="H115" s="69">
        <f t="shared" si="6"/>
        <v>60</v>
      </c>
    </row>
    <row r="116" spans="1:8" s="29" customFormat="1" ht="13.5">
      <c r="A116" s="26"/>
      <c r="B116" s="46" t="s">
        <v>191</v>
      </c>
      <c r="C116" s="26">
        <v>613700</v>
      </c>
      <c r="D116" s="62" t="s">
        <v>353</v>
      </c>
      <c r="E116" s="26" t="s">
        <v>355</v>
      </c>
      <c r="F116" s="72">
        <v>500000</v>
      </c>
      <c r="G116" s="72">
        <v>500000</v>
      </c>
      <c r="H116" s="69">
        <f t="shared" si="6"/>
        <v>100</v>
      </c>
    </row>
    <row r="117" spans="1:8" s="29" customFormat="1" ht="13.5">
      <c r="A117" s="26"/>
      <c r="B117" s="46" t="s">
        <v>189</v>
      </c>
      <c r="C117" s="26">
        <v>613900</v>
      </c>
      <c r="D117" s="62" t="s">
        <v>357</v>
      </c>
      <c r="E117" s="26" t="s">
        <v>187</v>
      </c>
      <c r="F117" s="72">
        <v>16162</v>
      </c>
      <c r="G117" s="72">
        <v>61162</v>
      </c>
      <c r="H117" s="69">
        <f t="shared" si="6"/>
        <v>378.43088726642742</v>
      </c>
    </row>
    <row r="118" spans="1:8" s="29" customFormat="1" ht="13.5">
      <c r="A118" s="26"/>
      <c r="B118" s="46" t="s">
        <v>191</v>
      </c>
      <c r="C118" s="26">
        <v>613900</v>
      </c>
      <c r="D118" s="62" t="s">
        <v>431</v>
      </c>
      <c r="E118" s="26" t="s">
        <v>221</v>
      </c>
      <c r="F118" s="72">
        <v>50000</v>
      </c>
      <c r="G118" s="72">
        <v>50000</v>
      </c>
      <c r="H118" s="69">
        <f t="shared" si="6"/>
        <v>100</v>
      </c>
    </row>
    <row r="119" spans="1:8" s="25" customFormat="1" ht="13.5" hidden="1">
      <c r="A119" s="22"/>
      <c r="B119" s="45"/>
      <c r="C119" s="22"/>
      <c r="D119" s="23"/>
      <c r="E119" s="22"/>
      <c r="F119" s="70"/>
      <c r="G119" s="70"/>
      <c r="H119" s="69" t="e">
        <f t="shared" si="6"/>
        <v>#DIV/0!</v>
      </c>
    </row>
    <row r="120" spans="1:8" s="29" customFormat="1" ht="13.5" hidden="1">
      <c r="A120" s="26"/>
      <c r="B120" s="46"/>
      <c r="C120" s="26"/>
      <c r="D120" s="27"/>
      <c r="E120" s="26"/>
      <c r="F120" s="72"/>
      <c r="G120" s="72"/>
      <c r="H120" s="69" t="e">
        <f t="shared" si="6"/>
        <v>#DIV/0!</v>
      </c>
    </row>
    <row r="121" spans="1:8" s="29" customFormat="1" ht="13.5" hidden="1">
      <c r="A121" s="26"/>
      <c r="B121" s="46"/>
      <c r="C121" s="26"/>
      <c r="D121" s="62"/>
      <c r="E121" s="26"/>
      <c r="F121" s="72"/>
      <c r="G121" s="72"/>
      <c r="H121" s="69" t="e">
        <f t="shared" si="6"/>
        <v>#DIV/0!</v>
      </c>
    </row>
    <row r="122" spans="1:8" s="25" customFormat="1" ht="13.5">
      <c r="A122" s="22"/>
      <c r="B122" s="45"/>
      <c r="C122" s="22">
        <v>614000</v>
      </c>
      <c r="D122" s="23" t="s">
        <v>29</v>
      </c>
      <c r="E122" s="22" t="s">
        <v>197</v>
      </c>
      <c r="F122" s="70">
        <f>SUM(F123:F124)</f>
        <v>135000</v>
      </c>
      <c r="G122" s="70">
        <f>SUM(G123:G124)</f>
        <v>135000</v>
      </c>
      <c r="H122" s="69">
        <f t="shared" si="6"/>
        <v>100</v>
      </c>
    </row>
    <row r="123" spans="1:8" s="29" customFormat="1" ht="13.5">
      <c r="A123" s="26"/>
      <c r="B123" s="46" t="s">
        <v>247</v>
      </c>
      <c r="C123" s="26">
        <v>614100</v>
      </c>
      <c r="D123" s="27" t="s">
        <v>31</v>
      </c>
      <c r="E123" s="26" t="s">
        <v>383</v>
      </c>
      <c r="F123" s="72">
        <v>45000</v>
      </c>
      <c r="G123" s="72">
        <v>45000</v>
      </c>
      <c r="H123" s="69">
        <f t="shared" si="6"/>
        <v>100</v>
      </c>
    </row>
    <row r="124" spans="1:8" s="29" customFormat="1" ht="13.5">
      <c r="A124" s="26"/>
      <c r="B124" s="46" t="s">
        <v>216</v>
      </c>
      <c r="C124" s="26">
        <v>614100</v>
      </c>
      <c r="D124" s="27" t="s">
        <v>199</v>
      </c>
      <c r="E124" s="26" t="s">
        <v>285</v>
      </c>
      <c r="F124" s="72">
        <v>90000</v>
      </c>
      <c r="G124" s="72">
        <v>90000</v>
      </c>
      <c r="H124" s="69">
        <f t="shared" si="6"/>
        <v>100</v>
      </c>
    </row>
    <row r="125" spans="1:8" s="25" customFormat="1" ht="13.5">
      <c r="A125" s="22"/>
      <c r="B125" s="45"/>
      <c r="C125" s="22">
        <v>61600</v>
      </c>
      <c r="D125" s="23" t="s">
        <v>45</v>
      </c>
      <c r="E125" s="22" t="s">
        <v>222</v>
      </c>
      <c r="F125" s="70">
        <f>SUM(F126)</f>
        <v>210000</v>
      </c>
      <c r="G125" s="70">
        <f>SUM(G126)</f>
        <v>210000</v>
      </c>
      <c r="H125" s="69">
        <f t="shared" si="6"/>
        <v>100</v>
      </c>
    </row>
    <row r="126" spans="1:8" s="29" customFormat="1" ht="13.5">
      <c r="A126" s="26"/>
      <c r="B126" s="46" t="s">
        <v>223</v>
      </c>
      <c r="C126" s="26">
        <v>616100</v>
      </c>
      <c r="D126" s="27" t="s">
        <v>47</v>
      </c>
      <c r="E126" s="26" t="s">
        <v>224</v>
      </c>
      <c r="F126" s="72">
        <v>210000</v>
      </c>
      <c r="G126" s="72">
        <v>210000</v>
      </c>
      <c r="H126" s="69">
        <f t="shared" si="6"/>
        <v>100</v>
      </c>
    </row>
    <row r="127" spans="1:8" s="25" customFormat="1" ht="13.5">
      <c r="A127" s="22"/>
      <c r="B127" s="45"/>
      <c r="C127" s="22">
        <v>821000</v>
      </c>
      <c r="D127" s="23" t="s">
        <v>314</v>
      </c>
      <c r="E127" s="54" t="s">
        <v>214</v>
      </c>
      <c r="F127" s="70">
        <f>SUM(F128:F135)</f>
        <v>6866838</v>
      </c>
      <c r="G127" s="70">
        <f>SUM(G128:G135)</f>
        <v>7144838</v>
      </c>
      <c r="H127" s="69">
        <f t="shared" si="6"/>
        <v>104.04844267477986</v>
      </c>
    </row>
    <row r="128" spans="1:8" s="29" customFormat="1" ht="13.5">
      <c r="A128" s="26"/>
      <c r="B128" s="46" t="s">
        <v>189</v>
      </c>
      <c r="C128" s="26">
        <v>821100</v>
      </c>
      <c r="D128" s="27" t="s">
        <v>54</v>
      </c>
      <c r="E128" s="26" t="s">
        <v>334</v>
      </c>
      <c r="F128" s="72">
        <v>5000</v>
      </c>
      <c r="G128" s="72">
        <v>5000</v>
      </c>
      <c r="H128" s="69">
        <f t="shared" si="6"/>
        <v>100</v>
      </c>
    </row>
    <row r="129" spans="1:8" s="29" customFormat="1" ht="13.5">
      <c r="A129" s="26"/>
      <c r="B129" s="46" t="s">
        <v>189</v>
      </c>
      <c r="C129" s="26">
        <v>821500</v>
      </c>
      <c r="D129" s="27" t="s">
        <v>72</v>
      </c>
      <c r="E129" s="26" t="s">
        <v>359</v>
      </c>
      <c r="F129" s="72">
        <v>70000</v>
      </c>
      <c r="G129" s="72">
        <v>60000</v>
      </c>
      <c r="H129" s="69">
        <f t="shared" si="6"/>
        <v>85.714285714285708</v>
      </c>
    </row>
    <row r="130" spans="1:8" s="29" customFormat="1" ht="13.5">
      <c r="A130" s="26"/>
      <c r="B130" s="46" t="s">
        <v>189</v>
      </c>
      <c r="C130" s="26">
        <v>821600</v>
      </c>
      <c r="D130" s="27" t="s">
        <v>82</v>
      </c>
      <c r="E130" s="26" t="s">
        <v>398</v>
      </c>
      <c r="F130" s="72">
        <v>3690000</v>
      </c>
      <c r="G130" s="72">
        <v>3720000</v>
      </c>
      <c r="H130" s="69">
        <f t="shared" si="6"/>
        <v>100.8130081300813</v>
      </c>
    </row>
    <row r="131" spans="1:8" s="29" customFormat="1" ht="13.5">
      <c r="A131" s="26"/>
      <c r="B131" s="46" t="s">
        <v>189</v>
      </c>
      <c r="C131" s="26">
        <v>821600</v>
      </c>
      <c r="D131" s="27" t="s">
        <v>88</v>
      </c>
      <c r="E131" s="26" t="s">
        <v>418</v>
      </c>
      <c r="F131" s="72">
        <v>1100000</v>
      </c>
      <c r="G131" s="72">
        <v>1100000</v>
      </c>
      <c r="H131" s="69">
        <f t="shared" si="6"/>
        <v>100</v>
      </c>
    </row>
    <row r="132" spans="1:8" s="29" customFormat="1" ht="13.5">
      <c r="A132" s="26"/>
      <c r="B132" s="46" t="s">
        <v>189</v>
      </c>
      <c r="C132" s="26">
        <v>821600</v>
      </c>
      <c r="D132" s="27" t="s">
        <v>94</v>
      </c>
      <c r="E132" s="26" t="s">
        <v>397</v>
      </c>
      <c r="F132" s="72">
        <v>1621838</v>
      </c>
      <c r="G132" s="72">
        <v>1821838</v>
      </c>
      <c r="H132" s="69">
        <f t="shared" si="6"/>
        <v>112.33168787511454</v>
      </c>
    </row>
    <row r="133" spans="1:8" s="29" customFormat="1" ht="13.5">
      <c r="A133" s="26"/>
      <c r="B133" s="46" t="s">
        <v>189</v>
      </c>
      <c r="C133" s="26">
        <v>821600</v>
      </c>
      <c r="D133" s="27" t="s">
        <v>121</v>
      </c>
      <c r="E133" s="26" t="s">
        <v>313</v>
      </c>
      <c r="F133" s="72">
        <v>300000</v>
      </c>
      <c r="G133" s="72">
        <v>300000</v>
      </c>
      <c r="H133" s="69">
        <f t="shared" si="6"/>
        <v>100</v>
      </c>
    </row>
    <row r="134" spans="1:8" s="29" customFormat="1" ht="13.5">
      <c r="A134" s="26"/>
      <c r="B134" s="46" t="s">
        <v>191</v>
      </c>
      <c r="C134" s="26">
        <v>821600</v>
      </c>
      <c r="D134" s="27" t="s">
        <v>151</v>
      </c>
      <c r="E134" s="26" t="s">
        <v>348</v>
      </c>
      <c r="F134" s="72">
        <v>30000</v>
      </c>
      <c r="G134" s="72">
        <v>30000</v>
      </c>
      <c r="H134" s="69">
        <f t="shared" si="6"/>
        <v>100</v>
      </c>
    </row>
    <row r="135" spans="1:8" s="29" customFormat="1" ht="13.5">
      <c r="A135" s="26"/>
      <c r="B135" s="46" t="s">
        <v>215</v>
      </c>
      <c r="C135" s="26">
        <v>821600</v>
      </c>
      <c r="D135" s="27" t="s">
        <v>158</v>
      </c>
      <c r="E135" s="26" t="s">
        <v>342</v>
      </c>
      <c r="F135" s="72">
        <v>50000</v>
      </c>
      <c r="G135" s="72">
        <v>108000</v>
      </c>
      <c r="H135" s="69">
        <f t="shared" si="6"/>
        <v>216</v>
      </c>
    </row>
    <row r="136" spans="1:8" s="25" customFormat="1" ht="13.5">
      <c r="A136" s="22"/>
      <c r="B136" s="45" t="s">
        <v>223</v>
      </c>
      <c r="C136" s="22">
        <v>823100</v>
      </c>
      <c r="D136" s="23">
        <v>3</v>
      </c>
      <c r="E136" s="22" t="s">
        <v>225</v>
      </c>
      <c r="F136" s="70">
        <v>811000</v>
      </c>
      <c r="G136" s="70">
        <v>811000</v>
      </c>
      <c r="H136" s="69">
        <f t="shared" si="6"/>
        <v>100</v>
      </c>
    </row>
    <row r="137" spans="1:8" s="29" customFormat="1" ht="13.5">
      <c r="A137" s="26"/>
      <c r="B137" s="46"/>
      <c r="C137" s="26"/>
      <c r="D137" s="27"/>
      <c r="E137" s="54" t="s">
        <v>458</v>
      </c>
      <c r="F137" s="70">
        <f>SUM(F106+F127+F136)</f>
        <v>11952500</v>
      </c>
      <c r="G137" s="70">
        <f>SUM(G106+G127+G136)</f>
        <v>12075500</v>
      </c>
      <c r="H137" s="69">
        <f t="shared" si="6"/>
        <v>101.02907341560343</v>
      </c>
    </row>
    <row r="138" spans="1:8" s="29" customFormat="1" ht="12.75" hidden="1">
      <c r="A138" s="26"/>
      <c r="B138" s="26"/>
      <c r="C138" s="26"/>
      <c r="D138" s="27"/>
      <c r="E138" s="54"/>
      <c r="F138" s="70"/>
      <c r="G138" s="70"/>
      <c r="H138" s="70"/>
    </row>
    <row r="139" spans="1:8" s="29" customFormat="1" ht="12.75">
      <c r="A139" s="11" t="s">
        <v>443</v>
      </c>
      <c r="B139" s="14"/>
      <c r="C139" s="14"/>
      <c r="D139" s="15"/>
      <c r="E139" s="56" t="s">
        <v>435</v>
      </c>
      <c r="F139" s="68"/>
      <c r="G139" s="68"/>
      <c r="H139" s="68"/>
    </row>
    <row r="140" spans="1:8" s="21" customFormat="1" ht="13.5">
      <c r="A140" s="18"/>
      <c r="B140" s="18"/>
      <c r="C140" s="18">
        <v>610000</v>
      </c>
      <c r="D140" s="19">
        <v>1</v>
      </c>
      <c r="E140" s="18" t="s">
        <v>183</v>
      </c>
      <c r="F140" s="69">
        <f>SUM(F141+F144+F146+F157)</f>
        <v>3830500</v>
      </c>
      <c r="G140" s="69">
        <f>SUM(G141+G144+G146+G157)</f>
        <v>3820500</v>
      </c>
      <c r="H140" s="69">
        <f t="shared" ref="H140:H164" si="7">SUM(G140/F140)*100</f>
        <v>99.73893747552539</v>
      </c>
    </row>
    <row r="141" spans="1:8" s="25" customFormat="1" ht="13.5">
      <c r="A141" s="22"/>
      <c r="B141" s="45"/>
      <c r="C141" s="22">
        <v>611000</v>
      </c>
      <c r="D141" s="23" t="s">
        <v>10</v>
      </c>
      <c r="E141" s="22" t="s">
        <v>264</v>
      </c>
      <c r="F141" s="70">
        <f>SUM(F142+F143)</f>
        <v>3000000</v>
      </c>
      <c r="G141" s="70">
        <f>SUM(G142+G143)</f>
        <v>3000000</v>
      </c>
      <c r="H141" s="69">
        <f t="shared" si="7"/>
        <v>100</v>
      </c>
    </row>
    <row r="142" spans="1:8" s="29" customFormat="1" ht="13.5">
      <c r="A142" s="26"/>
      <c r="B142" s="46" t="s">
        <v>247</v>
      </c>
      <c r="C142" s="26">
        <v>611100</v>
      </c>
      <c r="D142" s="27" t="s">
        <v>12</v>
      </c>
      <c r="E142" s="26" t="s">
        <v>265</v>
      </c>
      <c r="F142" s="72">
        <v>2650000</v>
      </c>
      <c r="G142" s="72">
        <v>2650000</v>
      </c>
      <c r="H142" s="69">
        <f t="shared" si="7"/>
        <v>100</v>
      </c>
    </row>
    <row r="143" spans="1:8" s="29" customFormat="1" ht="13.5">
      <c r="A143" s="26"/>
      <c r="B143" s="46" t="s">
        <v>247</v>
      </c>
      <c r="C143" s="26">
        <v>611200</v>
      </c>
      <c r="D143" s="27" t="s">
        <v>20</v>
      </c>
      <c r="E143" s="26" t="s">
        <v>266</v>
      </c>
      <c r="F143" s="72">
        <v>350000</v>
      </c>
      <c r="G143" s="72">
        <v>350000</v>
      </c>
      <c r="H143" s="69">
        <f t="shared" si="7"/>
        <v>100</v>
      </c>
    </row>
    <row r="144" spans="1:8" s="25" customFormat="1" ht="13.5">
      <c r="A144" s="22"/>
      <c r="B144" s="45"/>
      <c r="C144" s="22">
        <v>612000</v>
      </c>
      <c r="D144" s="23" t="s">
        <v>29</v>
      </c>
      <c r="E144" s="22" t="s">
        <v>267</v>
      </c>
      <c r="F144" s="70">
        <f>SUM(F145)</f>
        <v>285000</v>
      </c>
      <c r="G144" s="70">
        <f>SUM(G145)</f>
        <v>285000</v>
      </c>
      <c r="H144" s="69">
        <f t="shared" si="7"/>
        <v>100</v>
      </c>
    </row>
    <row r="145" spans="1:8" s="29" customFormat="1" ht="13.5">
      <c r="A145" s="26"/>
      <c r="B145" s="46" t="s">
        <v>247</v>
      </c>
      <c r="C145" s="26">
        <v>612100</v>
      </c>
      <c r="D145" s="27" t="s">
        <v>31</v>
      </c>
      <c r="E145" s="26" t="s">
        <v>267</v>
      </c>
      <c r="F145" s="72">
        <v>285000</v>
      </c>
      <c r="G145" s="72">
        <v>285000</v>
      </c>
      <c r="H145" s="69">
        <f t="shared" si="7"/>
        <v>100</v>
      </c>
    </row>
    <row r="146" spans="1:8" s="25" customFormat="1" ht="13.5">
      <c r="A146" s="22"/>
      <c r="B146" s="45"/>
      <c r="C146" s="22">
        <v>613000</v>
      </c>
      <c r="D146" s="23" t="s">
        <v>45</v>
      </c>
      <c r="E146" s="22" t="s">
        <v>184</v>
      </c>
      <c r="F146" s="70">
        <f>SUM(F147:F156)</f>
        <v>369500</v>
      </c>
      <c r="G146" s="70">
        <f>SUM(G147:G156)</f>
        <v>359500</v>
      </c>
      <c r="H146" s="69">
        <f t="shared" si="7"/>
        <v>97.293640054127195</v>
      </c>
    </row>
    <row r="147" spans="1:8" s="29" customFormat="1" ht="13.5">
      <c r="A147" s="26"/>
      <c r="B147" s="46" t="s">
        <v>268</v>
      </c>
      <c r="C147" s="26">
        <v>613100</v>
      </c>
      <c r="D147" s="27" t="s">
        <v>47</v>
      </c>
      <c r="E147" s="26" t="s">
        <v>186</v>
      </c>
      <c r="F147" s="72">
        <v>1000</v>
      </c>
      <c r="G147" s="72">
        <v>1000</v>
      </c>
      <c r="H147" s="69">
        <f t="shared" si="7"/>
        <v>100</v>
      </c>
    </row>
    <row r="148" spans="1:8" s="29" customFormat="1" ht="13.5">
      <c r="A148" s="26"/>
      <c r="B148" s="46" t="s">
        <v>268</v>
      </c>
      <c r="C148" s="26">
        <v>613200</v>
      </c>
      <c r="D148" s="27" t="s">
        <v>50</v>
      </c>
      <c r="E148" s="26" t="s">
        <v>269</v>
      </c>
      <c r="F148" s="72">
        <v>81000</v>
      </c>
      <c r="G148" s="72">
        <v>81000</v>
      </c>
      <c r="H148" s="69">
        <f t="shared" si="7"/>
        <v>100</v>
      </c>
    </row>
    <row r="149" spans="1:8" s="29" customFormat="1" ht="13.5">
      <c r="A149" s="26"/>
      <c r="B149" s="46" t="s">
        <v>268</v>
      </c>
      <c r="C149" s="26">
        <v>613300</v>
      </c>
      <c r="D149" s="27" t="s">
        <v>270</v>
      </c>
      <c r="E149" s="26" t="s">
        <v>271</v>
      </c>
      <c r="F149" s="72">
        <v>81000</v>
      </c>
      <c r="G149" s="72">
        <v>81000</v>
      </c>
      <c r="H149" s="69">
        <f t="shared" si="7"/>
        <v>100</v>
      </c>
    </row>
    <row r="150" spans="1:8" s="29" customFormat="1" ht="13.5">
      <c r="A150" s="26"/>
      <c r="B150" s="46" t="s">
        <v>268</v>
      </c>
      <c r="C150" s="26">
        <v>613400</v>
      </c>
      <c r="D150" s="27" t="s">
        <v>272</v>
      </c>
      <c r="E150" s="26" t="s">
        <v>273</v>
      </c>
      <c r="F150" s="72">
        <v>49500</v>
      </c>
      <c r="G150" s="72">
        <v>49500</v>
      </c>
      <c r="H150" s="69">
        <f t="shared" si="7"/>
        <v>100</v>
      </c>
    </row>
    <row r="151" spans="1:8" s="29" customFormat="1" ht="13.5">
      <c r="A151" s="26"/>
      <c r="B151" s="46" t="s">
        <v>268</v>
      </c>
      <c r="C151" s="26">
        <v>613500</v>
      </c>
      <c r="D151" s="27" t="s">
        <v>274</v>
      </c>
      <c r="E151" s="26" t="s">
        <v>275</v>
      </c>
      <c r="F151" s="72">
        <v>36000</v>
      </c>
      <c r="G151" s="72">
        <v>36000</v>
      </c>
      <c r="H151" s="69">
        <f t="shared" si="7"/>
        <v>100</v>
      </c>
    </row>
    <row r="152" spans="1:8" s="29" customFormat="1" ht="13.5">
      <c r="A152" s="26"/>
      <c r="B152" s="46" t="s">
        <v>268</v>
      </c>
      <c r="C152" s="26">
        <v>613700</v>
      </c>
      <c r="D152" s="27" t="s">
        <v>276</v>
      </c>
      <c r="E152" s="26" t="s">
        <v>277</v>
      </c>
      <c r="F152" s="72">
        <v>36000</v>
      </c>
      <c r="G152" s="72">
        <v>36000</v>
      </c>
      <c r="H152" s="69">
        <f t="shared" si="7"/>
        <v>100</v>
      </c>
    </row>
    <row r="153" spans="1:8" s="29" customFormat="1" ht="13.5">
      <c r="A153" s="26"/>
      <c r="B153" s="46" t="s">
        <v>268</v>
      </c>
      <c r="C153" s="26">
        <v>613800</v>
      </c>
      <c r="D153" s="27" t="s">
        <v>278</v>
      </c>
      <c r="E153" s="26" t="s">
        <v>279</v>
      </c>
      <c r="F153" s="72">
        <v>13500</v>
      </c>
      <c r="G153" s="72">
        <v>13500</v>
      </c>
      <c r="H153" s="69">
        <f t="shared" si="7"/>
        <v>100</v>
      </c>
    </row>
    <row r="154" spans="1:8" s="29" customFormat="1" ht="13.5">
      <c r="A154" s="26"/>
      <c r="B154" s="46" t="s">
        <v>189</v>
      </c>
      <c r="C154" s="26">
        <v>613900</v>
      </c>
      <c r="D154" s="62" t="s">
        <v>280</v>
      </c>
      <c r="E154" s="26" t="s">
        <v>361</v>
      </c>
      <c r="F154" s="72">
        <v>13500</v>
      </c>
      <c r="G154" s="72">
        <v>13500</v>
      </c>
      <c r="H154" s="69">
        <f t="shared" si="7"/>
        <v>100</v>
      </c>
    </row>
    <row r="155" spans="1:8" s="29" customFormat="1" ht="13.5">
      <c r="A155" s="26"/>
      <c r="B155" s="46" t="s">
        <v>268</v>
      </c>
      <c r="C155" s="26">
        <v>613900</v>
      </c>
      <c r="D155" s="27" t="s">
        <v>432</v>
      </c>
      <c r="E155" s="26" t="s">
        <v>187</v>
      </c>
      <c r="F155" s="72">
        <v>58000</v>
      </c>
      <c r="G155" s="72">
        <v>48000</v>
      </c>
      <c r="H155" s="69">
        <f t="shared" si="7"/>
        <v>82.758620689655174</v>
      </c>
    </row>
    <row r="156" spans="1:8" s="29" customFormat="1" ht="13.5" hidden="1">
      <c r="A156" s="26"/>
      <c r="B156" s="46"/>
      <c r="C156" s="26"/>
      <c r="D156" s="27"/>
      <c r="E156" s="26"/>
      <c r="F156" s="72"/>
      <c r="G156" s="72"/>
      <c r="H156" s="69" t="e">
        <f t="shared" si="7"/>
        <v>#DIV/0!</v>
      </c>
    </row>
    <row r="157" spans="1:8" s="25" customFormat="1" ht="13.5" customHeight="1">
      <c r="A157" s="22"/>
      <c r="B157" s="45"/>
      <c r="C157" s="22">
        <v>614000</v>
      </c>
      <c r="D157" s="23" t="s">
        <v>282</v>
      </c>
      <c r="E157" s="22" t="s">
        <v>197</v>
      </c>
      <c r="F157" s="70">
        <f>SUM(F158)</f>
        <v>176000</v>
      </c>
      <c r="G157" s="70">
        <f>SUM(G158)</f>
        <v>176000</v>
      </c>
      <c r="H157" s="69">
        <f t="shared" si="7"/>
        <v>100</v>
      </c>
    </row>
    <row r="158" spans="1:8" s="29" customFormat="1" ht="13.5">
      <c r="A158" s="26"/>
      <c r="B158" s="46" t="s">
        <v>189</v>
      </c>
      <c r="C158" s="26">
        <v>614200</v>
      </c>
      <c r="D158" s="27" t="s">
        <v>283</v>
      </c>
      <c r="E158" s="26" t="s">
        <v>341</v>
      </c>
      <c r="F158" s="72">
        <v>176000</v>
      </c>
      <c r="G158" s="72">
        <v>176000</v>
      </c>
      <c r="H158" s="69">
        <f t="shared" si="7"/>
        <v>100</v>
      </c>
    </row>
    <row r="159" spans="1:8" s="25" customFormat="1" ht="13.5">
      <c r="A159" s="22"/>
      <c r="B159" s="45"/>
      <c r="C159" s="22">
        <v>821000</v>
      </c>
      <c r="D159" s="23">
        <v>2</v>
      </c>
      <c r="E159" s="54" t="s">
        <v>214</v>
      </c>
      <c r="F159" s="70">
        <f>SUM(F160:F163)</f>
        <v>246000</v>
      </c>
      <c r="G159" s="70">
        <f>SUM(G160:G163)</f>
        <v>246000</v>
      </c>
      <c r="H159" s="69">
        <f t="shared" si="7"/>
        <v>100</v>
      </c>
    </row>
    <row r="160" spans="1:8" s="29" customFormat="1" ht="13.5">
      <c r="A160" s="26"/>
      <c r="B160" s="46" t="s">
        <v>268</v>
      </c>
      <c r="C160" s="26">
        <v>821300</v>
      </c>
      <c r="D160" s="27" t="s">
        <v>54</v>
      </c>
      <c r="E160" s="26" t="s">
        <v>287</v>
      </c>
      <c r="F160" s="72">
        <v>81000</v>
      </c>
      <c r="G160" s="72">
        <v>81000</v>
      </c>
      <c r="H160" s="69">
        <f t="shared" si="7"/>
        <v>100</v>
      </c>
    </row>
    <row r="161" spans="1:8" s="29" customFormat="1" ht="13.5" hidden="1">
      <c r="A161" s="26"/>
      <c r="B161" s="46"/>
      <c r="C161" s="26"/>
      <c r="D161" s="27"/>
      <c r="E161" s="26"/>
      <c r="F161" s="72"/>
      <c r="G161" s="72"/>
      <c r="H161" s="69" t="e">
        <f t="shared" si="7"/>
        <v>#DIV/0!</v>
      </c>
    </row>
    <row r="162" spans="1:8" s="29" customFormat="1" ht="13.5">
      <c r="A162" s="26"/>
      <c r="B162" s="46" t="s">
        <v>268</v>
      </c>
      <c r="C162" s="26">
        <v>821300</v>
      </c>
      <c r="D162" s="27" t="s">
        <v>72</v>
      </c>
      <c r="E162" s="26" t="s">
        <v>322</v>
      </c>
      <c r="F162" s="72">
        <v>15000</v>
      </c>
      <c r="G162" s="72">
        <v>15000</v>
      </c>
      <c r="H162" s="69">
        <f t="shared" si="7"/>
        <v>100</v>
      </c>
    </row>
    <row r="163" spans="1:8" s="29" customFormat="1" ht="13.5">
      <c r="A163" s="26"/>
      <c r="B163" s="46" t="s">
        <v>268</v>
      </c>
      <c r="C163" s="26">
        <v>821600</v>
      </c>
      <c r="D163" s="27" t="s">
        <v>82</v>
      </c>
      <c r="E163" s="26" t="s">
        <v>288</v>
      </c>
      <c r="F163" s="72">
        <v>150000</v>
      </c>
      <c r="G163" s="72">
        <v>150000</v>
      </c>
      <c r="H163" s="69">
        <f t="shared" si="7"/>
        <v>100</v>
      </c>
    </row>
    <row r="164" spans="1:8" s="29" customFormat="1" ht="13.5">
      <c r="A164" s="26"/>
      <c r="B164" s="46"/>
      <c r="C164" s="26"/>
      <c r="D164" s="27"/>
      <c r="E164" s="54" t="s">
        <v>459</v>
      </c>
      <c r="F164" s="70">
        <f>SUM(F140+F159)</f>
        <v>4076500</v>
      </c>
      <c r="G164" s="70">
        <f>SUM(G140+G159)</f>
        <v>4066500</v>
      </c>
      <c r="H164" s="69">
        <f t="shared" si="7"/>
        <v>99.754691524592175</v>
      </c>
    </row>
    <row r="165" spans="1:8" s="17" customFormat="1" ht="12.75">
      <c r="A165" s="11" t="s">
        <v>444</v>
      </c>
      <c r="B165" s="49"/>
      <c r="C165" s="49"/>
      <c r="D165" s="50"/>
      <c r="E165" s="56" t="s">
        <v>461</v>
      </c>
      <c r="F165" s="75"/>
      <c r="G165" s="75"/>
      <c r="H165" s="75"/>
    </row>
    <row r="166" spans="1:8" s="21" customFormat="1" ht="13.5">
      <c r="A166" s="18"/>
      <c r="B166" s="18"/>
      <c r="C166" s="18">
        <v>610000</v>
      </c>
      <c r="D166" s="19">
        <v>1</v>
      </c>
      <c r="E166" s="18" t="s">
        <v>183</v>
      </c>
      <c r="F166" s="69">
        <f>SUM(F167)</f>
        <v>34500</v>
      </c>
      <c r="G166" s="69">
        <f>SUM(G167)</f>
        <v>34500</v>
      </c>
      <c r="H166" s="69">
        <f t="shared" ref="H166:H171" si="8">SUM(G166/F166)*100</f>
        <v>100</v>
      </c>
    </row>
    <row r="167" spans="1:8" s="25" customFormat="1" ht="13.5">
      <c r="A167" s="22"/>
      <c r="B167" s="45"/>
      <c r="C167" s="22">
        <v>613000</v>
      </c>
      <c r="D167" s="23" t="s">
        <v>10</v>
      </c>
      <c r="E167" s="22" t="s">
        <v>184</v>
      </c>
      <c r="F167" s="70">
        <f>SUM(F168:F169)</f>
        <v>34500</v>
      </c>
      <c r="G167" s="70">
        <f>SUM(G168:G169)</f>
        <v>34500</v>
      </c>
      <c r="H167" s="69">
        <f t="shared" si="8"/>
        <v>100</v>
      </c>
    </row>
    <row r="168" spans="1:8" s="29" customFormat="1" ht="13.5">
      <c r="A168" s="26"/>
      <c r="B168" s="46" t="s">
        <v>185</v>
      </c>
      <c r="C168" s="26">
        <v>613100</v>
      </c>
      <c r="D168" s="27" t="s">
        <v>12</v>
      </c>
      <c r="E168" s="26" t="s">
        <v>186</v>
      </c>
      <c r="F168" s="72">
        <v>4500</v>
      </c>
      <c r="G168" s="72">
        <v>4500</v>
      </c>
      <c r="H168" s="69">
        <f t="shared" si="8"/>
        <v>100</v>
      </c>
    </row>
    <row r="169" spans="1:8" s="29" customFormat="1" ht="13.5">
      <c r="A169" s="26"/>
      <c r="B169" s="46" t="s">
        <v>185</v>
      </c>
      <c r="C169" s="26">
        <v>613900</v>
      </c>
      <c r="D169" s="27" t="s">
        <v>20</v>
      </c>
      <c r="E169" s="26" t="s">
        <v>187</v>
      </c>
      <c r="F169" s="72">
        <v>30000</v>
      </c>
      <c r="G169" s="72">
        <v>30000</v>
      </c>
      <c r="H169" s="69">
        <f t="shared" si="8"/>
        <v>100</v>
      </c>
    </row>
    <row r="170" spans="1:8" s="25" customFormat="1" ht="13.5">
      <c r="A170" s="22"/>
      <c r="B170" s="45" t="s">
        <v>185</v>
      </c>
      <c r="C170" s="22"/>
      <c r="D170" s="23" t="s">
        <v>314</v>
      </c>
      <c r="E170" s="22" t="s">
        <v>188</v>
      </c>
      <c r="F170" s="70">
        <v>20000</v>
      </c>
      <c r="G170" s="70">
        <v>20000</v>
      </c>
      <c r="H170" s="69">
        <f t="shared" si="8"/>
        <v>100</v>
      </c>
    </row>
    <row r="171" spans="1:8" s="29" customFormat="1" ht="13.5">
      <c r="A171" s="26"/>
      <c r="B171" s="26"/>
      <c r="C171" s="26"/>
      <c r="D171" s="27"/>
      <c r="E171" s="54" t="s">
        <v>460</v>
      </c>
      <c r="F171" s="70">
        <f>SUM(F166+F170)</f>
        <v>54500</v>
      </c>
      <c r="G171" s="70">
        <f>SUM(G166+G170)</f>
        <v>54500</v>
      </c>
      <c r="H171" s="69">
        <f t="shared" si="8"/>
        <v>100</v>
      </c>
    </row>
    <row r="172" spans="1:8" s="17" customFormat="1" ht="12.75">
      <c r="A172" s="11" t="s">
        <v>445</v>
      </c>
      <c r="B172" s="49"/>
      <c r="C172" s="49"/>
      <c r="D172" s="50"/>
      <c r="E172" s="56" t="s">
        <v>436</v>
      </c>
      <c r="F172" s="75"/>
      <c r="G172" s="75"/>
      <c r="H172" s="75"/>
    </row>
    <row r="173" spans="1:8" s="21" customFormat="1" ht="13.5">
      <c r="A173" s="18"/>
      <c r="B173" s="18"/>
      <c r="C173" s="18">
        <v>610000</v>
      </c>
      <c r="D173" s="19">
        <v>1</v>
      </c>
      <c r="E173" s="18" t="s">
        <v>183</v>
      </c>
      <c r="F173" s="69">
        <f>SUM(F174)</f>
        <v>259000</v>
      </c>
      <c r="G173" s="69">
        <f>SUM(G174)</f>
        <v>259000</v>
      </c>
      <c r="H173" s="69">
        <f t="shared" ref="H173:H181" si="9">SUM(G173/F173)*100</f>
        <v>100</v>
      </c>
    </row>
    <row r="174" spans="1:8" s="25" customFormat="1" ht="13.5">
      <c r="A174" s="22"/>
      <c r="B174" s="45"/>
      <c r="C174" s="22">
        <v>613000</v>
      </c>
      <c r="D174" s="23" t="s">
        <v>10</v>
      </c>
      <c r="E174" s="22" t="s">
        <v>184</v>
      </c>
      <c r="F174" s="70">
        <f>SUM(F175:F180)</f>
        <v>259000</v>
      </c>
      <c r="G174" s="70">
        <f>SUM(G175:G180)</f>
        <v>259000</v>
      </c>
      <c r="H174" s="69">
        <f t="shared" si="9"/>
        <v>100</v>
      </c>
    </row>
    <row r="175" spans="1:8" s="29" customFormat="1" ht="13.5">
      <c r="A175" s="26"/>
      <c r="B175" s="46" t="s">
        <v>185</v>
      </c>
      <c r="C175" s="26">
        <v>613100</v>
      </c>
      <c r="D175" s="27" t="s">
        <v>12</v>
      </c>
      <c r="E175" s="26" t="s">
        <v>186</v>
      </c>
      <c r="F175" s="72">
        <v>1000</v>
      </c>
      <c r="G175" s="72">
        <v>1000</v>
      </c>
      <c r="H175" s="69">
        <f t="shared" si="9"/>
        <v>100</v>
      </c>
    </row>
    <row r="176" spans="1:8" s="29" customFormat="1" ht="13.5">
      <c r="A176" s="26"/>
      <c r="B176" s="46" t="s">
        <v>185</v>
      </c>
      <c r="C176" s="26">
        <v>613900</v>
      </c>
      <c r="D176" s="27" t="s">
        <v>20</v>
      </c>
      <c r="E176" s="26" t="s">
        <v>187</v>
      </c>
      <c r="F176" s="72">
        <v>18000</v>
      </c>
      <c r="G176" s="72">
        <v>18000</v>
      </c>
      <c r="H176" s="69">
        <f t="shared" si="9"/>
        <v>100</v>
      </c>
    </row>
    <row r="177" spans="1:8" s="29" customFormat="1" ht="13.5">
      <c r="A177" s="26"/>
      <c r="B177" s="46" t="s">
        <v>185</v>
      </c>
      <c r="C177" s="26">
        <v>613900</v>
      </c>
      <c r="D177" s="27" t="s">
        <v>23</v>
      </c>
      <c r="E177" s="26" t="s">
        <v>228</v>
      </c>
      <c r="F177" s="72">
        <v>18000</v>
      </c>
      <c r="G177" s="72">
        <v>18000</v>
      </c>
      <c r="H177" s="69">
        <f t="shared" si="9"/>
        <v>100</v>
      </c>
    </row>
    <row r="178" spans="1:8" s="29" customFormat="1" ht="13.5">
      <c r="A178" s="26"/>
      <c r="B178" s="46" t="s">
        <v>247</v>
      </c>
      <c r="C178" s="26">
        <v>613900</v>
      </c>
      <c r="D178" s="27" t="s">
        <v>192</v>
      </c>
      <c r="E178" s="26" t="s">
        <v>381</v>
      </c>
      <c r="F178" s="72">
        <v>100000</v>
      </c>
      <c r="G178" s="72">
        <v>100000</v>
      </c>
      <c r="H178" s="69">
        <f t="shared" si="9"/>
        <v>100</v>
      </c>
    </row>
    <row r="179" spans="1:8" s="29" customFormat="1" ht="13.5">
      <c r="A179" s="26"/>
      <c r="B179" s="46" t="s">
        <v>185</v>
      </c>
      <c r="C179" s="26">
        <v>613900</v>
      </c>
      <c r="D179" s="27" t="s">
        <v>193</v>
      </c>
      <c r="E179" s="26" t="s">
        <v>289</v>
      </c>
      <c r="F179" s="72">
        <v>112000</v>
      </c>
      <c r="G179" s="72">
        <v>112000</v>
      </c>
      <c r="H179" s="69">
        <f t="shared" si="9"/>
        <v>100</v>
      </c>
    </row>
    <row r="180" spans="1:8" s="29" customFormat="1" ht="13.5">
      <c r="A180" s="26"/>
      <c r="B180" s="46" t="s">
        <v>247</v>
      </c>
      <c r="C180" s="26">
        <v>613900</v>
      </c>
      <c r="D180" s="27" t="s">
        <v>194</v>
      </c>
      <c r="E180" s="26" t="s">
        <v>281</v>
      </c>
      <c r="F180" s="72">
        <v>10000</v>
      </c>
      <c r="G180" s="72">
        <v>10000</v>
      </c>
      <c r="H180" s="69">
        <f t="shared" si="9"/>
        <v>100</v>
      </c>
    </row>
    <row r="181" spans="1:8" s="29" customFormat="1" ht="13.5">
      <c r="A181" s="26"/>
      <c r="B181" s="26"/>
      <c r="C181" s="26"/>
      <c r="D181" s="27"/>
      <c r="E181" s="54" t="s">
        <v>462</v>
      </c>
      <c r="F181" s="70">
        <f>SUM(F173)</f>
        <v>259000</v>
      </c>
      <c r="G181" s="70">
        <f>SUM(G173)</f>
        <v>259000</v>
      </c>
      <c r="H181" s="69">
        <f t="shared" si="9"/>
        <v>100</v>
      </c>
    </row>
    <row r="182" spans="1:8" s="17" customFormat="1" ht="12.75">
      <c r="A182" s="11" t="s">
        <v>446</v>
      </c>
      <c r="B182" s="49"/>
      <c r="C182" s="49"/>
      <c r="D182" s="50"/>
      <c r="E182" s="56" t="s">
        <v>437</v>
      </c>
      <c r="F182" s="75"/>
      <c r="G182" s="75"/>
      <c r="H182" s="75"/>
    </row>
    <row r="183" spans="1:8" s="21" customFormat="1" ht="13.5">
      <c r="A183" s="18"/>
      <c r="B183" s="18"/>
      <c r="C183" s="18">
        <v>610000</v>
      </c>
      <c r="D183" s="19">
        <v>1</v>
      </c>
      <c r="E183" s="18" t="s">
        <v>183</v>
      </c>
      <c r="F183" s="69">
        <f>SUM(F184)</f>
        <v>6000</v>
      </c>
      <c r="G183" s="69">
        <f>SUM(G184)</f>
        <v>6000</v>
      </c>
      <c r="H183" s="69">
        <f t="shared" ref="H183:H187" si="10">SUM(G183/F183)*100</f>
        <v>100</v>
      </c>
    </row>
    <row r="184" spans="1:8" s="25" customFormat="1" ht="13.5">
      <c r="A184" s="22"/>
      <c r="B184" s="45"/>
      <c r="C184" s="22">
        <v>613000</v>
      </c>
      <c r="D184" s="23" t="s">
        <v>10</v>
      </c>
      <c r="E184" s="22" t="s">
        <v>184</v>
      </c>
      <c r="F184" s="70">
        <f>SUM(F185:F186)</f>
        <v>6000</v>
      </c>
      <c r="G184" s="70">
        <f>SUM(G185:G186)</f>
        <v>6000</v>
      </c>
      <c r="H184" s="69">
        <f t="shared" si="10"/>
        <v>100</v>
      </c>
    </row>
    <row r="185" spans="1:8" s="29" customFormat="1" ht="13.5">
      <c r="A185" s="26"/>
      <c r="B185" s="46" t="s">
        <v>185</v>
      </c>
      <c r="C185" s="26">
        <v>613100</v>
      </c>
      <c r="D185" s="27" t="s">
        <v>12</v>
      </c>
      <c r="E185" s="26" t="s">
        <v>186</v>
      </c>
      <c r="F185" s="72">
        <v>1000</v>
      </c>
      <c r="G185" s="72">
        <v>1000</v>
      </c>
      <c r="H185" s="69">
        <f t="shared" si="10"/>
        <v>100</v>
      </c>
    </row>
    <row r="186" spans="1:8" s="29" customFormat="1" ht="13.5">
      <c r="A186" s="26"/>
      <c r="B186" s="46" t="s">
        <v>185</v>
      </c>
      <c r="C186" s="26">
        <v>613900</v>
      </c>
      <c r="D186" s="27" t="s">
        <v>20</v>
      </c>
      <c r="E186" s="26" t="s">
        <v>187</v>
      </c>
      <c r="F186" s="72">
        <v>5000</v>
      </c>
      <c r="G186" s="72">
        <v>5000</v>
      </c>
      <c r="H186" s="69">
        <f t="shared" si="10"/>
        <v>100</v>
      </c>
    </row>
    <row r="187" spans="1:8" s="29" customFormat="1" ht="13.5">
      <c r="A187" s="26"/>
      <c r="B187" s="26"/>
      <c r="C187" s="26"/>
      <c r="D187" s="27"/>
      <c r="E187" s="54" t="s">
        <v>463</v>
      </c>
      <c r="F187" s="70">
        <f>SUM(F183)</f>
        <v>6000</v>
      </c>
      <c r="G187" s="70">
        <f>SUM(G183)</f>
        <v>6000</v>
      </c>
      <c r="H187" s="69">
        <f t="shared" si="10"/>
        <v>100</v>
      </c>
    </row>
    <row r="188" spans="1:8" s="29" customFormat="1" ht="12.75">
      <c r="A188" s="11" t="s">
        <v>447</v>
      </c>
      <c r="B188" s="14"/>
      <c r="C188" s="14"/>
      <c r="D188" s="15"/>
      <c r="E188" s="14" t="s">
        <v>379</v>
      </c>
      <c r="F188" s="68"/>
      <c r="G188" s="68"/>
      <c r="H188" s="68"/>
    </row>
    <row r="189" spans="1:8" s="21" customFormat="1" ht="13.5">
      <c r="A189" s="18"/>
      <c r="B189" s="18"/>
      <c r="C189" s="18">
        <v>610000</v>
      </c>
      <c r="D189" s="19">
        <v>1</v>
      </c>
      <c r="E189" s="18" t="s">
        <v>183</v>
      </c>
      <c r="F189" s="69">
        <f>SUM(F190)</f>
        <v>3600</v>
      </c>
      <c r="G189" s="69">
        <f>SUM(G190)</f>
        <v>3600</v>
      </c>
      <c r="H189" s="69">
        <f t="shared" ref="H189:H193" si="11">SUM(G189/F189)*100</f>
        <v>100</v>
      </c>
    </row>
    <row r="190" spans="1:8" s="25" customFormat="1" ht="13.5">
      <c r="A190" s="22"/>
      <c r="B190" s="45"/>
      <c r="C190" s="22">
        <v>613000</v>
      </c>
      <c r="D190" s="23" t="s">
        <v>10</v>
      </c>
      <c r="E190" s="22" t="s">
        <v>184</v>
      </c>
      <c r="F190" s="70">
        <f>SUM(F191:F192)</f>
        <v>3600</v>
      </c>
      <c r="G190" s="70">
        <f>SUM(G191:G192)</f>
        <v>3600</v>
      </c>
      <c r="H190" s="69">
        <f t="shared" si="11"/>
        <v>100</v>
      </c>
    </row>
    <row r="191" spans="1:8" s="29" customFormat="1" ht="13.5">
      <c r="A191" s="26"/>
      <c r="B191" s="46" t="s">
        <v>209</v>
      </c>
      <c r="C191" s="26">
        <v>613100</v>
      </c>
      <c r="D191" s="27" t="s">
        <v>12</v>
      </c>
      <c r="E191" s="26" t="s">
        <v>186</v>
      </c>
      <c r="F191" s="72">
        <v>1000</v>
      </c>
      <c r="G191" s="72">
        <v>1000</v>
      </c>
      <c r="H191" s="69">
        <f t="shared" si="11"/>
        <v>100</v>
      </c>
    </row>
    <row r="192" spans="1:8" s="29" customFormat="1" ht="13.5">
      <c r="A192" s="26"/>
      <c r="B192" s="46" t="s">
        <v>209</v>
      </c>
      <c r="C192" s="26">
        <v>613900</v>
      </c>
      <c r="D192" s="27" t="s">
        <v>20</v>
      </c>
      <c r="E192" s="26" t="s">
        <v>187</v>
      </c>
      <c r="F192" s="72">
        <v>2600</v>
      </c>
      <c r="G192" s="72">
        <v>2600</v>
      </c>
      <c r="H192" s="69">
        <f t="shared" si="11"/>
        <v>100</v>
      </c>
    </row>
    <row r="193" spans="1:8" s="29" customFormat="1" ht="13.5">
      <c r="A193" s="26"/>
      <c r="B193" s="26"/>
      <c r="C193" s="26"/>
      <c r="D193" s="27"/>
      <c r="E193" s="54" t="s">
        <v>464</v>
      </c>
      <c r="F193" s="70">
        <f>SUM(F189)</f>
        <v>3600</v>
      </c>
      <c r="G193" s="70">
        <f>SUM(G189)</f>
        <v>3600</v>
      </c>
      <c r="H193" s="69">
        <f t="shared" si="11"/>
        <v>100</v>
      </c>
    </row>
    <row r="194" spans="1:8" s="17" customFormat="1" ht="12.75" customHeight="1">
      <c r="A194" s="48" t="s">
        <v>448</v>
      </c>
      <c r="B194" s="49"/>
      <c r="C194" s="49"/>
      <c r="D194" s="50"/>
      <c r="E194" s="49" t="s">
        <v>315</v>
      </c>
      <c r="F194" s="75"/>
      <c r="G194" s="75"/>
      <c r="H194" s="75"/>
    </row>
    <row r="195" spans="1:8" s="21" customFormat="1" ht="13.5">
      <c r="A195" s="18"/>
      <c r="B195" s="18"/>
      <c r="C195" s="18">
        <v>610000</v>
      </c>
      <c r="D195" s="19">
        <v>1</v>
      </c>
      <c r="E195" s="18" t="s">
        <v>183</v>
      </c>
      <c r="F195" s="69">
        <f>SUM(F196+F199+F201+F210)</f>
        <v>2661700</v>
      </c>
      <c r="G195" s="69">
        <f>SUM(G196+G199+G201+G210)</f>
        <v>2661700</v>
      </c>
      <c r="H195" s="69">
        <f t="shared" ref="H195:H216" si="12">SUM(G195/F195)*100</f>
        <v>100</v>
      </c>
    </row>
    <row r="196" spans="1:8" s="25" customFormat="1" ht="13.5">
      <c r="A196" s="22"/>
      <c r="B196" s="45"/>
      <c r="C196" s="22">
        <v>611000</v>
      </c>
      <c r="D196" s="23" t="s">
        <v>10</v>
      </c>
      <c r="E196" s="22" t="s">
        <v>264</v>
      </c>
      <c r="F196" s="70">
        <f>SUM(F197+F198)</f>
        <v>397000</v>
      </c>
      <c r="G196" s="70">
        <f>SUM(G197+G198)</f>
        <v>397000</v>
      </c>
      <c r="H196" s="69">
        <f t="shared" si="12"/>
        <v>100</v>
      </c>
    </row>
    <row r="197" spans="1:8" s="29" customFormat="1" ht="13.5">
      <c r="A197" s="26"/>
      <c r="B197" s="46">
        <v>1091</v>
      </c>
      <c r="C197" s="26">
        <v>611100</v>
      </c>
      <c r="D197" s="27" t="s">
        <v>12</v>
      </c>
      <c r="E197" s="26" t="s">
        <v>265</v>
      </c>
      <c r="F197" s="72">
        <v>336000</v>
      </c>
      <c r="G197" s="72">
        <v>336000</v>
      </c>
      <c r="H197" s="69">
        <f t="shared" si="12"/>
        <v>100</v>
      </c>
    </row>
    <row r="198" spans="1:8" s="29" customFormat="1" ht="13.5">
      <c r="A198" s="26"/>
      <c r="B198" s="46">
        <v>1091</v>
      </c>
      <c r="C198" s="26">
        <v>611200</v>
      </c>
      <c r="D198" s="27" t="s">
        <v>20</v>
      </c>
      <c r="E198" s="26" t="s">
        <v>266</v>
      </c>
      <c r="F198" s="72">
        <v>61000</v>
      </c>
      <c r="G198" s="72">
        <v>61000</v>
      </c>
      <c r="H198" s="69">
        <f t="shared" si="12"/>
        <v>100</v>
      </c>
    </row>
    <row r="199" spans="1:8" s="25" customFormat="1" ht="13.5">
      <c r="A199" s="22"/>
      <c r="B199" s="45"/>
      <c r="C199" s="22">
        <v>612000</v>
      </c>
      <c r="D199" s="23" t="s">
        <v>29</v>
      </c>
      <c r="E199" s="22" t="s">
        <v>267</v>
      </c>
      <c r="F199" s="70">
        <f>SUM(F200)</f>
        <v>35000</v>
      </c>
      <c r="G199" s="70">
        <f>SUM(G200)</f>
        <v>35000</v>
      </c>
      <c r="H199" s="69">
        <f t="shared" si="12"/>
        <v>100</v>
      </c>
    </row>
    <row r="200" spans="1:8" s="29" customFormat="1" ht="13.5">
      <c r="A200" s="26"/>
      <c r="B200" s="46">
        <v>1091</v>
      </c>
      <c r="C200" s="26">
        <v>612100</v>
      </c>
      <c r="D200" s="27" t="s">
        <v>31</v>
      </c>
      <c r="E200" s="26" t="s">
        <v>267</v>
      </c>
      <c r="F200" s="72">
        <v>35000</v>
      </c>
      <c r="G200" s="72">
        <v>35000</v>
      </c>
      <c r="H200" s="69">
        <f t="shared" si="12"/>
        <v>100</v>
      </c>
    </row>
    <row r="201" spans="1:8" s="25" customFormat="1" ht="13.5">
      <c r="A201" s="22"/>
      <c r="B201" s="45"/>
      <c r="C201" s="22">
        <v>613000</v>
      </c>
      <c r="D201" s="23" t="s">
        <v>45</v>
      </c>
      <c r="E201" s="22" t="s">
        <v>184</v>
      </c>
      <c r="F201" s="70">
        <f>SUM(F202:F209)</f>
        <v>59700</v>
      </c>
      <c r="G201" s="70">
        <f>SUM(G202:G209)</f>
        <v>59700</v>
      </c>
      <c r="H201" s="69">
        <f t="shared" si="12"/>
        <v>100</v>
      </c>
    </row>
    <row r="202" spans="1:8" s="29" customFormat="1" ht="13.5">
      <c r="A202" s="26"/>
      <c r="B202" s="46">
        <v>1091</v>
      </c>
      <c r="C202" s="26">
        <v>613100</v>
      </c>
      <c r="D202" s="27" t="s">
        <v>47</v>
      </c>
      <c r="E202" s="26" t="s">
        <v>186</v>
      </c>
      <c r="F202" s="72">
        <v>1000</v>
      </c>
      <c r="G202" s="72">
        <v>1000</v>
      </c>
      <c r="H202" s="69">
        <f t="shared" si="12"/>
        <v>100</v>
      </c>
    </row>
    <row r="203" spans="1:8" s="29" customFormat="1" ht="13.5">
      <c r="A203" s="26"/>
      <c r="B203" s="46">
        <v>1091</v>
      </c>
      <c r="C203" s="26">
        <v>613200</v>
      </c>
      <c r="D203" s="27" t="s">
        <v>50</v>
      </c>
      <c r="E203" s="26" t="s">
        <v>269</v>
      </c>
      <c r="F203" s="72">
        <v>10800</v>
      </c>
      <c r="G203" s="72">
        <v>10800</v>
      </c>
      <c r="H203" s="69">
        <f t="shared" si="12"/>
        <v>100</v>
      </c>
    </row>
    <row r="204" spans="1:8" s="29" customFormat="1" ht="13.5">
      <c r="A204" s="26"/>
      <c r="B204" s="46">
        <v>1091</v>
      </c>
      <c r="C204" s="26">
        <v>613300</v>
      </c>
      <c r="D204" s="27" t="s">
        <v>270</v>
      </c>
      <c r="E204" s="26" t="s">
        <v>271</v>
      </c>
      <c r="F204" s="72">
        <v>13500</v>
      </c>
      <c r="G204" s="72">
        <v>13500</v>
      </c>
      <c r="H204" s="69">
        <f t="shared" si="12"/>
        <v>100</v>
      </c>
    </row>
    <row r="205" spans="1:8" s="29" customFormat="1" ht="13.5">
      <c r="A205" s="26"/>
      <c r="B205" s="46">
        <v>1091</v>
      </c>
      <c r="C205" s="26">
        <v>613400</v>
      </c>
      <c r="D205" s="27" t="s">
        <v>272</v>
      </c>
      <c r="E205" s="26" t="s">
        <v>273</v>
      </c>
      <c r="F205" s="72">
        <v>7200</v>
      </c>
      <c r="G205" s="72">
        <v>7200</v>
      </c>
      <c r="H205" s="69">
        <f t="shared" si="12"/>
        <v>100</v>
      </c>
    </row>
    <row r="206" spans="1:8" s="29" customFormat="1" ht="13.5">
      <c r="A206" s="26"/>
      <c r="B206" s="46">
        <v>1091</v>
      </c>
      <c r="C206" s="26">
        <v>614500</v>
      </c>
      <c r="D206" s="27" t="s">
        <v>274</v>
      </c>
      <c r="E206" s="26" t="s">
        <v>333</v>
      </c>
      <c r="F206" s="72">
        <v>3600</v>
      </c>
      <c r="G206" s="72">
        <v>3600</v>
      </c>
      <c r="H206" s="69">
        <f t="shared" si="12"/>
        <v>100</v>
      </c>
    </row>
    <row r="207" spans="1:8" s="29" customFormat="1" ht="13.5">
      <c r="A207" s="26"/>
      <c r="B207" s="46">
        <v>1091</v>
      </c>
      <c r="C207" s="26">
        <v>613700</v>
      </c>
      <c r="D207" s="27" t="s">
        <v>276</v>
      </c>
      <c r="E207" s="26" t="s">
        <v>277</v>
      </c>
      <c r="F207" s="72">
        <v>5400</v>
      </c>
      <c r="G207" s="72">
        <v>5400</v>
      </c>
      <c r="H207" s="69">
        <f t="shared" si="12"/>
        <v>100</v>
      </c>
    </row>
    <row r="208" spans="1:8" s="29" customFormat="1" ht="13.5">
      <c r="A208" s="26"/>
      <c r="B208" s="46">
        <v>1091</v>
      </c>
      <c r="C208" s="26">
        <v>613800</v>
      </c>
      <c r="D208" s="27" t="s">
        <v>278</v>
      </c>
      <c r="E208" s="26" t="s">
        <v>291</v>
      </c>
      <c r="F208" s="72">
        <v>7200</v>
      </c>
      <c r="G208" s="72">
        <v>7200</v>
      </c>
      <c r="H208" s="69">
        <f t="shared" si="12"/>
        <v>100</v>
      </c>
    </row>
    <row r="209" spans="1:8" s="29" customFormat="1" ht="13.5">
      <c r="A209" s="26"/>
      <c r="B209" s="46">
        <v>1091</v>
      </c>
      <c r="C209" s="26">
        <v>613900</v>
      </c>
      <c r="D209" s="27" t="s">
        <v>280</v>
      </c>
      <c r="E209" s="26" t="s">
        <v>187</v>
      </c>
      <c r="F209" s="72">
        <v>11000</v>
      </c>
      <c r="G209" s="72">
        <v>11000</v>
      </c>
      <c r="H209" s="69">
        <f t="shared" si="12"/>
        <v>100</v>
      </c>
    </row>
    <row r="210" spans="1:8" s="25" customFormat="1" ht="13.5">
      <c r="A210" s="22"/>
      <c r="B210" s="45"/>
      <c r="C210" s="22">
        <v>614000</v>
      </c>
      <c r="D210" s="23" t="s">
        <v>282</v>
      </c>
      <c r="E210" s="22" t="s">
        <v>197</v>
      </c>
      <c r="F210" s="70">
        <f>SUM(F211:F212)</f>
        <v>2170000</v>
      </c>
      <c r="G210" s="70">
        <f>SUM(G211:G212)</f>
        <v>2170000</v>
      </c>
      <c r="H210" s="69">
        <f t="shared" si="12"/>
        <v>100</v>
      </c>
    </row>
    <row r="211" spans="1:8" s="29" customFormat="1" ht="13.5">
      <c r="A211" s="26"/>
      <c r="B211" s="46">
        <v>1091</v>
      </c>
      <c r="C211" s="26">
        <v>614200</v>
      </c>
      <c r="D211" s="27" t="s">
        <v>283</v>
      </c>
      <c r="E211" s="26" t="s">
        <v>376</v>
      </c>
      <c r="F211" s="72">
        <v>170000</v>
      </c>
      <c r="G211" s="72">
        <v>170000</v>
      </c>
      <c r="H211" s="69">
        <f t="shared" si="12"/>
        <v>100</v>
      </c>
    </row>
    <row r="212" spans="1:8" s="29" customFormat="1" ht="13.5">
      <c r="A212" s="26"/>
      <c r="B212" s="46">
        <v>1091</v>
      </c>
      <c r="C212" s="26">
        <v>614200</v>
      </c>
      <c r="D212" s="27" t="s">
        <v>284</v>
      </c>
      <c r="E212" s="26" t="s">
        <v>292</v>
      </c>
      <c r="F212" s="72">
        <v>2000000</v>
      </c>
      <c r="G212" s="72">
        <v>2000000</v>
      </c>
      <c r="H212" s="69">
        <f t="shared" si="12"/>
        <v>100</v>
      </c>
    </row>
    <row r="213" spans="1:8" s="25" customFormat="1" ht="13.5">
      <c r="A213" s="22"/>
      <c r="B213" s="45"/>
      <c r="C213" s="22">
        <v>821000</v>
      </c>
      <c r="D213" s="23">
        <v>2</v>
      </c>
      <c r="E213" s="54" t="s">
        <v>214</v>
      </c>
      <c r="F213" s="70">
        <f>SUM(F214)</f>
        <v>3000</v>
      </c>
      <c r="G213" s="70">
        <f>SUM(G214)</f>
        <v>3000</v>
      </c>
      <c r="H213" s="69">
        <f t="shared" si="12"/>
        <v>100</v>
      </c>
    </row>
    <row r="214" spans="1:8" s="29" customFormat="1" ht="13.5">
      <c r="A214" s="26"/>
      <c r="B214" s="46" t="s">
        <v>268</v>
      </c>
      <c r="C214" s="26">
        <v>821300</v>
      </c>
      <c r="D214" s="27" t="s">
        <v>54</v>
      </c>
      <c r="E214" s="26" t="s">
        <v>287</v>
      </c>
      <c r="F214" s="72">
        <v>3000</v>
      </c>
      <c r="G214" s="72">
        <v>3000</v>
      </c>
      <c r="H214" s="69">
        <f t="shared" si="12"/>
        <v>100</v>
      </c>
    </row>
    <row r="215" spans="1:8" s="29" customFormat="1" ht="13.5">
      <c r="A215" s="34"/>
      <c r="B215" s="34"/>
      <c r="C215" s="34"/>
      <c r="D215" s="35"/>
      <c r="E215" s="54" t="s">
        <v>465</v>
      </c>
      <c r="F215" s="76">
        <f>SUM(F195+F213)</f>
        <v>2664700</v>
      </c>
      <c r="G215" s="76">
        <f>SUM(G195+G213)</f>
        <v>2664700</v>
      </c>
      <c r="H215" s="69">
        <f t="shared" si="12"/>
        <v>100</v>
      </c>
    </row>
    <row r="216" spans="1:8" s="29" customFormat="1" ht="13.5">
      <c r="A216" s="26"/>
      <c r="B216" s="26"/>
      <c r="C216" s="26"/>
      <c r="D216" s="27"/>
      <c r="E216" s="54" t="s">
        <v>293</v>
      </c>
      <c r="F216" s="70">
        <f>SUM(F20+F37+F85+F104+F137+F164+F171+F181+F187+F193+F215)</f>
        <v>24095000</v>
      </c>
      <c r="G216" s="70">
        <f>SUM(G20+G37+G85+G104+G137+G164+G171+G181+G187+G193+G215)</f>
        <v>24386000</v>
      </c>
      <c r="H216" s="69">
        <f t="shared" si="12"/>
        <v>101.20771944386802</v>
      </c>
    </row>
    <row r="217" spans="1:8" s="29" customFormat="1" ht="12" customHeight="1">
      <c r="A217" s="48"/>
      <c r="B217" s="49"/>
      <c r="C217" s="49"/>
      <c r="D217" s="50"/>
      <c r="E217" s="49" t="s">
        <v>294</v>
      </c>
      <c r="F217" s="75"/>
      <c r="G217" s="75"/>
      <c r="H217" s="75"/>
    </row>
    <row r="218" spans="1:8" s="21" customFormat="1" ht="13.5">
      <c r="A218" s="18">
        <v>610000</v>
      </c>
      <c r="B218" s="18"/>
      <c r="C218" s="18"/>
      <c r="D218" s="19" t="s">
        <v>316</v>
      </c>
      <c r="E218" s="18" t="s">
        <v>183</v>
      </c>
      <c r="F218" s="69">
        <f>SUM(F219+F222+F224+F233+F241)</f>
        <v>15378162</v>
      </c>
      <c r="G218" s="69">
        <f>SUM(G219+G222+G224+G233+G241)</f>
        <v>15383162</v>
      </c>
      <c r="H218" s="69">
        <f t="shared" ref="H218:H251" si="13">SUM(G218/F218)*100</f>
        <v>100.03251363849594</v>
      </c>
    </row>
    <row r="219" spans="1:8" s="25" customFormat="1" ht="13.5">
      <c r="A219" s="22">
        <v>611000</v>
      </c>
      <c r="B219" s="22"/>
      <c r="C219" s="22"/>
      <c r="D219" s="23" t="s">
        <v>10</v>
      </c>
      <c r="E219" s="22" t="s">
        <v>264</v>
      </c>
      <c r="F219" s="70">
        <f>SUM(F220+F221)</f>
        <v>3397000</v>
      </c>
      <c r="G219" s="70">
        <f>SUM(G220+G221)</f>
        <v>3397000</v>
      </c>
      <c r="H219" s="69">
        <f t="shared" si="13"/>
        <v>100</v>
      </c>
    </row>
    <row r="220" spans="1:8" s="29" customFormat="1" ht="13.5">
      <c r="A220" s="26"/>
      <c r="B220" s="26">
        <v>611100</v>
      </c>
      <c r="C220" s="26"/>
      <c r="D220" s="27" t="s">
        <v>12</v>
      </c>
      <c r="E220" s="26" t="s">
        <v>265</v>
      </c>
      <c r="F220" s="72">
        <v>2986000</v>
      </c>
      <c r="G220" s="72">
        <v>2986000</v>
      </c>
      <c r="H220" s="69">
        <f t="shared" si="13"/>
        <v>100</v>
      </c>
    </row>
    <row r="221" spans="1:8" s="29" customFormat="1" ht="13.5">
      <c r="A221" s="26"/>
      <c r="B221" s="26">
        <v>611200</v>
      </c>
      <c r="C221" s="26"/>
      <c r="D221" s="27" t="s">
        <v>20</v>
      </c>
      <c r="E221" s="26" t="s">
        <v>266</v>
      </c>
      <c r="F221" s="72">
        <v>411000</v>
      </c>
      <c r="G221" s="72">
        <v>411000</v>
      </c>
      <c r="H221" s="69">
        <f t="shared" si="13"/>
        <v>100</v>
      </c>
    </row>
    <row r="222" spans="1:8" s="25" customFormat="1" ht="13.5">
      <c r="A222" s="22">
        <v>612000</v>
      </c>
      <c r="B222" s="22"/>
      <c r="C222" s="22"/>
      <c r="D222" s="23" t="s">
        <v>29</v>
      </c>
      <c r="E222" s="22" t="s">
        <v>267</v>
      </c>
      <c r="F222" s="70">
        <f>SUM(F223)</f>
        <v>320000</v>
      </c>
      <c r="G222" s="70">
        <f>SUM(G223)</f>
        <v>320000</v>
      </c>
      <c r="H222" s="69">
        <f t="shared" si="13"/>
        <v>100</v>
      </c>
    </row>
    <row r="223" spans="1:8" s="29" customFormat="1" ht="13.5">
      <c r="A223" s="26"/>
      <c r="B223" s="26">
        <v>612100</v>
      </c>
      <c r="C223" s="26"/>
      <c r="D223" s="27" t="s">
        <v>31</v>
      </c>
      <c r="E223" s="26" t="s">
        <v>267</v>
      </c>
      <c r="F223" s="72">
        <v>320000</v>
      </c>
      <c r="G223" s="72">
        <v>320000</v>
      </c>
      <c r="H223" s="69">
        <f t="shared" si="13"/>
        <v>100</v>
      </c>
    </row>
    <row r="224" spans="1:8" s="25" customFormat="1" ht="13.5">
      <c r="A224" s="22">
        <v>613000</v>
      </c>
      <c r="B224" s="22"/>
      <c r="C224" s="22"/>
      <c r="D224" s="23" t="s">
        <v>45</v>
      </c>
      <c r="E224" s="22" t="s">
        <v>184</v>
      </c>
      <c r="F224" s="70">
        <f>SUM(F225:F232)</f>
        <v>5653062</v>
      </c>
      <c r="G224" s="70">
        <f>SUM(G225:G232)</f>
        <v>5488062</v>
      </c>
      <c r="H224" s="69">
        <f t="shared" si="13"/>
        <v>97.081227837232291</v>
      </c>
    </row>
    <row r="225" spans="1:8" s="29" customFormat="1" ht="13.5">
      <c r="A225" s="26"/>
      <c r="B225" s="26">
        <v>613100</v>
      </c>
      <c r="C225" s="26"/>
      <c r="D225" s="27" t="s">
        <v>47</v>
      </c>
      <c r="E225" s="26" t="s">
        <v>186</v>
      </c>
      <c r="F225" s="72">
        <v>14500</v>
      </c>
      <c r="G225" s="72">
        <v>14500</v>
      </c>
      <c r="H225" s="69">
        <f t="shared" si="13"/>
        <v>100</v>
      </c>
    </row>
    <row r="226" spans="1:8" s="29" customFormat="1" ht="13.5">
      <c r="A226" s="26"/>
      <c r="B226" s="26">
        <v>613200</v>
      </c>
      <c r="C226" s="26"/>
      <c r="D226" s="27" t="s">
        <v>50</v>
      </c>
      <c r="E226" s="26" t="s">
        <v>269</v>
      </c>
      <c r="F226" s="72">
        <v>316800</v>
      </c>
      <c r="G226" s="72">
        <v>316800</v>
      </c>
      <c r="H226" s="69">
        <f t="shared" si="13"/>
        <v>100</v>
      </c>
    </row>
    <row r="227" spans="1:8" s="29" customFormat="1" ht="13.5">
      <c r="A227" s="26"/>
      <c r="B227" s="26">
        <v>613300</v>
      </c>
      <c r="C227" s="26"/>
      <c r="D227" s="27" t="s">
        <v>270</v>
      </c>
      <c r="E227" s="26" t="s">
        <v>271</v>
      </c>
      <c r="F227" s="72">
        <v>3232000</v>
      </c>
      <c r="G227" s="72">
        <v>3032000</v>
      </c>
      <c r="H227" s="69">
        <f t="shared" si="13"/>
        <v>93.811881188118804</v>
      </c>
    </row>
    <row r="228" spans="1:8" s="29" customFormat="1" ht="13.5">
      <c r="A228" s="26"/>
      <c r="B228" s="26">
        <v>613400</v>
      </c>
      <c r="C228" s="26"/>
      <c r="D228" s="27" t="s">
        <v>272</v>
      </c>
      <c r="E228" s="26" t="s">
        <v>273</v>
      </c>
      <c r="F228" s="72">
        <v>112200</v>
      </c>
      <c r="G228" s="72">
        <v>112200</v>
      </c>
      <c r="H228" s="69">
        <f t="shared" si="13"/>
        <v>100</v>
      </c>
    </row>
    <row r="229" spans="1:8" s="29" customFormat="1" ht="13.5">
      <c r="A229" s="26"/>
      <c r="B229" s="26">
        <v>613500</v>
      </c>
      <c r="C229" s="26"/>
      <c r="D229" s="27" t="s">
        <v>274</v>
      </c>
      <c r="E229" s="26" t="s">
        <v>275</v>
      </c>
      <c r="F229" s="72">
        <v>139100</v>
      </c>
      <c r="G229" s="72">
        <v>139100</v>
      </c>
      <c r="H229" s="69">
        <f t="shared" si="13"/>
        <v>100</v>
      </c>
    </row>
    <row r="230" spans="1:8" s="29" customFormat="1" ht="13.5">
      <c r="A230" s="26"/>
      <c r="B230" s="26">
        <v>613700</v>
      </c>
      <c r="C230" s="26"/>
      <c r="D230" s="27" t="s">
        <v>276</v>
      </c>
      <c r="E230" s="26" t="s">
        <v>277</v>
      </c>
      <c r="F230" s="72">
        <v>1087200</v>
      </c>
      <c r="G230" s="72">
        <v>1087200</v>
      </c>
      <c r="H230" s="69">
        <f t="shared" si="13"/>
        <v>100</v>
      </c>
    </row>
    <row r="231" spans="1:8" s="29" customFormat="1" ht="13.5">
      <c r="A231" s="26"/>
      <c r="B231" s="26">
        <v>613800</v>
      </c>
      <c r="C231" s="26"/>
      <c r="D231" s="27" t="s">
        <v>278</v>
      </c>
      <c r="E231" s="26" t="s">
        <v>190</v>
      </c>
      <c r="F231" s="72">
        <v>34200</v>
      </c>
      <c r="G231" s="72">
        <v>34200</v>
      </c>
      <c r="H231" s="69">
        <f t="shared" si="13"/>
        <v>100</v>
      </c>
    </row>
    <row r="232" spans="1:8" s="29" customFormat="1" ht="13.5">
      <c r="A232" s="26"/>
      <c r="B232" s="26">
        <v>613900</v>
      </c>
      <c r="C232" s="26"/>
      <c r="D232" s="27" t="s">
        <v>280</v>
      </c>
      <c r="E232" s="26" t="s">
        <v>187</v>
      </c>
      <c r="F232" s="72">
        <v>717062</v>
      </c>
      <c r="G232" s="72">
        <v>752062</v>
      </c>
      <c r="H232" s="69">
        <f t="shared" si="13"/>
        <v>104.88102841874203</v>
      </c>
    </row>
    <row r="233" spans="1:8" s="25" customFormat="1" ht="13.5">
      <c r="A233" s="22">
        <v>614000</v>
      </c>
      <c r="B233" s="22"/>
      <c r="C233" s="22"/>
      <c r="D233" s="23" t="s">
        <v>282</v>
      </c>
      <c r="E233" s="22" t="s">
        <v>197</v>
      </c>
      <c r="F233" s="70">
        <f>SUM(F234:F240)</f>
        <v>5798100</v>
      </c>
      <c r="G233" s="70">
        <f>SUM(G234:G240)</f>
        <v>5968100</v>
      </c>
      <c r="H233" s="69">
        <f t="shared" si="13"/>
        <v>102.93199496386747</v>
      </c>
    </row>
    <row r="234" spans="1:8" s="29" customFormat="1" ht="13.5">
      <c r="A234" s="26"/>
      <c r="B234" s="26">
        <v>614100</v>
      </c>
      <c r="C234" s="26"/>
      <c r="D234" s="27" t="s">
        <v>283</v>
      </c>
      <c r="E234" s="26" t="s">
        <v>295</v>
      </c>
      <c r="F234" s="72">
        <v>144000</v>
      </c>
      <c r="G234" s="72">
        <v>144000</v>
      </c>
      <c r="H234" s="69">
        <f t="shared" si="13"/>
        <v>100</v>
      </c>
    </row>
    <row r="235" spans="1:8" s="29" customFormat="1" ht="13.5">
      <c r="A235" s="26"/>
      <c r="B235" s="26">
        <v>614200</v>
      </c>
      <c r="C235" s="26"/>
      <c r="D235" s="27" t="s">
        <v>284</v>
      </c>
      <c r="E235" s="26" t="s">
        <v>296</v>
      </c>
      <c r="F235" s="72">
        <v>3220500</v>
      </c>
      <c r="G235" s="72">
        <v>3220500</v>
      </c>
      <c r="H235" s="69">
        <f t="shared" si="13"/>
        <v>100</v>
      </c>
    </row>
    <row r="236" spans="1:8" s="29" customFormat="1" ht="13.5">
      <c r="A236" s="26"/>
      <c r="B236" s="26">
        <v>614300</v>
      </c>
      <c r="C236" s="26"/>
      <c r="D236" s="27" t="s">
        <v>286</v>
      </c>
      <c r="E236" s="26" t="s">
        <v>297</v>
      </c>
      <c r="F236" s="72">
        <v>839900</v>
      </c>
      <c r="G236" s="72">
        <v>839900</v>
      </c>
      <c r="H236" s="69">
        <f t="shared" si="13"/>
        <v>100</v>
      </c>
    </row>
    <row r="237" spans="1:8" s="29" customFormat="1" ht="13.5">
      <c r="A237" s="26"/>
      <c r="B237" s="26">
        <v>614400</v>
      </c>
      <c r="C237" s="26"/>
      <c r="D237" s="27" t="s">
        <v>298</v>
      </c>
      <c r="E237" s="26" t="s">
        <v>299</v>
      </c>
      <c r="F237" s="72">
        <v>908600</v>
      </c>
      <c r="G237" s="72">
        <v>928600</v>
      </c>
      <c r="H237" s="69">
        <f t="shared" si="13"/>
        <v>102.20118864186661</v>
      </c>
    </row>
    <row r="238" spans="1:8" s="29" customFormat="1" ht="13.5">
      <c r="A238" s="26"/>
      <c r="B238" s="27" t="s">
        <v>300</v>
      </c>
      <c r="C238" s="26"/>
      <c r="D238" s="27" t="s">
        <v>301</v>
      </c>
      <c r="E238" s="57" t="s">
        <v>500</v>
      </c>
      <c r="F238" s="72">
        <v>550000</v>
      </c>
      <c r="G238" s="72">
        <v>700000</v>
      </c>
      <c r="H238" s="69">
        <f t="shared" si="13"/>
        <v>127.27272727272727</v>
      </c>
    </row>
    <row r="239" spans="1:8" s="29" customFormat="1" ht="13.5">
      <c r="A239" s="26"/>
      <c r="B239" s="26">
        <v>614800</v>
      </c>
      <c r="C239" s="26"/>
      <c r="D239" s="27" t="s">
        <v>302</v>
      </c>
      <c r="E239" s="26" t="s">
        <v>303</v>
      </c>
      <c r="F239" s="72">
        <v>90100</v>
      </c>
      <c r="G239" s="72">
        <v>90100</v>
      </c>
      <c r="H239" s="69">
        <f t="shared" si="13"/>
        <v>100</v>
      </c>
    </row>
    <row r="240" spans="1:8" s="29" customFormat="1" ht="13.5">
      <c r="A240" s="26"/>
      <c r="B240" s="26">
        <v>614800</v>
      </c>
      <c r="C240" s="26"/>
      <c r="D240" s="27" t="s">
        <v>304</v>
      </c>
      <c r="E240" s="26" t="s">
        <v>305</v>
      </c>
      <c r="F240" s="72">
        <v>45000</v>
      </c>
      <c r="G240" s="72">
        <v>45000</v>
      </c>
      <c r="H240" s="69">
        <f t="shared" si="13"/>
        <v>100</v>
      </c>
    </row>
    <row r="241" spans="1:8" s="25" customFormat="1" ht="13.5">
      <c r="A241" s="22">
        <v>616000</v>
      </c>
      <c r="B241" s="45"/>
      <c r="C241" s="22"/>
      <c r="D241" s="23" t="s">
        <v>306</v>
      </c>
      <c r="E241" s="22" t="s">
        <v>222</v>
      </c>
      <c r="F241" s="70">
        <f>SUM(F242)</f>
        <v>210000</v>
      </c>
      <c r="G241" s="70">
        <f>SUM(G242)</f>
        <v>210000</v>
      </c>
      <c r="H241" s="69">
        <f t="shared" si="13"/>
        <v>100</v>
      </c>
    </row>
    <row r="242" spans="1:8" s="29" customFormat="1" ht="13.5">
      <c r="A242" s="26"/>
      <c r="B242" s="46">
        <v>616100</v>
      </c>
      <c r="C242" s="26"/>
      <c r="D242" s="27" t="s">
        <v>307</v>
      </c>
      <c r="E242" s="26" t="s">
        <v>224</v>
      </c>
      <c r="F242" s="72">
        <v>210000</v>
      </c>
      <c r="G242" s="72">
        <v>210000</v>
      </c>
      <c r="H242" s="69">
        <f t="shared" si="13"/>
        <v>100</v>
      </c>
    </row>
    <row r="243" spans="1:8" s="25" customFormat="1" ht="13.5">
      <c r="A243" s="22">
        <v>810000</v>
      </c>
      <c r="B243" s="22"/>
      <c r="C243" s="22"/>
      <c r="D243" s="23" t="s">
        <v>314</v>
      </c>
      <c r="E243" s="54" t="s">
        <v>214</v>
      </c>
      <c r="F243" s="70">
        <f>SUM(F244:F247)</f>
        <v>7885838</v>
      </c>
      <c r="G243" s="70">
        <f>SUM(G244:G247)</f>
        <v>8171838</v>
      </c>
      <c r="H243" s="69">
        <f t="shared" si="13"/>
        <v>103.62675469620351</v>
      </c>
    </row>
    <row r="244" spans="1:8" s="29" customFormat="1" ht="13.5">
      <c r="A244" s="26"/>
      <c r="B244" s="26">
        <v>821100</v>
      </c>
      <c r="C244" s="26"/>
      <c r="D244" s="27" t="s">
        <v>54</v>
      </c>
      <c r="E244" s="26" t="s">
        <v>308</v>
      </c>
      <c r="F244" s="72">
        <v>5000</v>
      </c>
      <c r="G244" s="72">
        <v>5000</v>
      </c>
      <c r="H244" s="69">
        <f t="shared" si="13"/>
        <v>100</v>
      </c>
    </row>
    <row r="245" spans="1:8" s="29" customFormat="1" ht="13.5">
      <c r="A245" s="26"/>
      <c r="B245" s="26">
        <v>821300</v>
      </c>
      <c r="C245" s="26"/>
      <c r="D245" s="27" t="s">
        <v>72</v>
      </c>
      <c r="E245" s="26" t="s">
        <v>287</v>
      </c>
      <c r="F245" s="72">
        <v>809000</v>
      </c>
      <c r="G245" s="72">
        <v>809000</v>
      </c>
      <c r="H245" s="69">
        <f t="shared" si="13"/>
        <v>100</v>
      </c>
    </row>
    <row r="246" spans="1:8" s="29" customFormat="1" ht="13.5">
      <c r="A246" s="26"/>
      <c r="B246" s="26">
        <v>821500</v>
      </c>
      <c r="C246" s="26"/>
      <c r="D246" s="27" t="s">
        <v>82</v>
      </c>
      <c r="E246" s="26" t="s">
        <v>309</v>
      </c>
      <c r="F246" s="72">
        <v>130000</v>
      </c>
      <c r="G246" s="72">
        <v>128000</v>
      </c>
      <c r="H246" s="69">
        <f t="shared" si="13"/>
        <v>98.461538461538467</v>
      </c>
    </row>
    <row r="247" spans="1:8" s="29" customFormat="1" ht="13.5">
      <c r="A247" s="26"/>
      <c r="B247" s="26">
        <v>821600</v>
      </c>
      <c r="C247" s="26"/>
      <c r="D247" s="27" t="s">
        <v>88</v>
      </c>
      <c r="E247" s="26" t="s">
        <v>288</v>
      </c>
      <c r="F247" s="72">
        <v>6941838</v>
      </c>
      <c r="G247" s="72">
        <v>7229838</v>
      </c>
      <c r="H247" s="69">
        <f t="shared" si="13"/>
        <v>104.1487571447216</v>
      </c>
    </row>
    <row r="248" spans="1:8" s="25" customFormat="1" ht="13.5">
      <c r="A248" s="22"/>
      <c r="B248" s="22"/>
      <c r="C248" s="22"/>
      <c r="D248" s="23" t="s">
        <v>170</v>
      </c>
      <c r="E248" s="54" t="s">
        <v>188</v>
      </c>
      <c r="F248" s="70">
        <v>20000</v>
      </c>
      <c r="G248" s="70">
        <v>20000</v>
      </c>
      <c r="H248" s="69">
        <f t="shared" si="13"/>
        <v>100</v>
      </c>
    </row>
    <row r="249" spans="1:8" s="29" customFormat="1" ht="13.5">
      <c r="A249" s="26"/>
      <c r="B249" s="26"/>
      <c r="C249" s="26"/>
      <c r="D249" s="27"/>
      <c r="E249" s="54" t="s">
        <v>293</v>
      </c>
      <c r="F249" s="70">
        <f>SUM(F218+F243+F248)</f>
        <v>23284000</v>
      </c>
      <c r="G249" s="70">
        <f>SUM(G218+G243+G248)</f>
        <v>23575000</v>
      </c>
      <c r="H249" s="69">
        <f t="shared" si="13"/>
        <v>101.24978526026456</v>
      </c>
    </row>
    <row r="250" spans="1:8" s="25" customFormat="1" ht="13.5">
      <c r="A250" s="22"/>
      <c r="B250" s="22">
        <v>823100</v>
      </c>
      <c r="C250" s="22"/>
      <c r="D250" s="23" t="s">
        <v>317</v>
      </c>
      <c r="E250" s="54" t="s">
        <v>310</v>
      </c>
      <c r="F250" s="70">
        <v>811000</v>
      </c>
      <c r="G250" s="70">
        <v>811000</v>
      </c>
      <c r="H250" s="69">
        <f t="shared" si="13"/>
        <v>100</v>
      </c>
    </row>
    <row r="251" spans="1:8" s="29" customFormat="1" ht="13.5">
      <c r="A251" s="26"/>
      <c r="B251" s="26"/>
      <c r="C251" s="26"/>
      <c r="D251" s="27"/>
      <c r="E251" s="54" t="s">
        <v>429</v>
      </c>
      <c r="F251" s="70">
        <f>SUM(F218+F243+F248+F250)</f>
        <v>24095000</v>
      </c>
      <c r="G251" s="70">
        <f>SUM(G218+G243+G248+G250)</f>
        <v>24386000</v>
      </c>
      <c r="H251" s="69">
        <f t="shared" si="13"/>
        <v>101.20771944386802</v>
      </c>
    </row>
    <row r="252" spans="1:8" s="51" customFormat="1" ht="12.75">
      <c r="A252" s="38"/>
      <c r="B252" s="38"/>
      <c r="C252" s="38"/>
      <c r="D252" s="39"/>
      <c r="E252" s="38"/>
      <c r="F252" s="40"/>
      <c r="G252" s="40"/>
      <c r="H252" s="40"/>
    </row>
    <row r="253" spans="1:8" s="51" customFormat="1" ht="12.75">
      <c r="A253" s="38"/>
      <c r="B253" s="38"/>
      <c r="C253" s="38"/>
      <c r="D253" s="39"/>
      <c r="E253" s="38"/>
      <c r="F253" s="40"/>
      <c r="G253" s="40"/>
      <c r="H253" s="40"/>
    </row>
    <row r="254" spans="1:8" s="89" customFormat="1" ht="15.75">
      <c r="A254" s="107"/>
      <c r="B254" s="107"/>
      <c r="C254" s="107"/>
      <c r="D254" s="107"/>
      <c r="E254" s="107" t="s">
        <v>369</v>
      </c>
      <c r="F254" s="108"/>
      <c r="G254" s="108"/>
      <c r="H254" s="108"/>
    </row>
    <row r="255" spans="1:8" s="89" customFormat="1" ht="15.75">
      <c r="A255" s="107"/>
      <c r="B255" s="107"/>
      <c r="C255" s="107"/>
      <c r="D255" s="107"/>
      <c r="E255" s="107" t="s">
        <v>370</v>
      </c>
      <c r="F255" s="108"/>
      <c r="G255" s="108"/>
      <c r="H255" s="108"/>
    </row>
    <row r="256" spans="1:8" s="84" customFormat="1" ht="15.75">
      <c r="A256" s="103"/>
      <c r="B256" s="103"/>
      <c r="C256" s="103"/>
      <c r="D256" s="104"/>
      <c r="E256" s="103"/>
      <c r="F256" s="105"/>
      <c r="G256" s="105"/>
      <c r="H256" s="105"/>
    </row>
    <row r="257" spans="1:8" s="84" customFormat="1" ht="15.75">
      <c r="A257" s="84" t="s">
        <v>497</v>
      </c>
      <c r="B257" s="89"/>
    </row>
    <row r="258" spans="1:8" s="84" customFormat="1" ht="15.75">
      <c r="A258" s="103"/>
      <c r="B258" s="103"/>
      <c r="C258" s="103"/>
      <c r="D258" s="104"/>
      <c r="E258" s="103"/>
      <c r="F258" s="105"/>
      <c r="G258" s="105"/>
      <c r="H258" s="105"/>
    </row>
    <row r="259" spans="1:8" s="84" customFormat="1" ht="15.75">
      <c r="A259" s="103" t="s">
        <v>501</v>
      </c>
      <c r="B259" s="103"/>
      <c r="C259" s="103"/>
      <c r="D259" s="104"/>
      <c r="E259" s="103"/>
      <c r="F259" s="105"/>
      <c r="G259" s="105"/>
      <c r="H259" s="105"/>
    </row>
    <row r="260" spans="1:8" s="84" customFormat="1" ht="15.75">
      <c r="A260" s="103" t="s">
        <v>502</v>
      </c>
      <c r="B260" s="103"/>
      <c r="C260" s="103"/>
      <c r="D260" s="104"/>
      <c r="E260" s="103"/>
      <c r="F260" s="105"/>
      <c r="G260" s="105"/>
      <c r="H260" s="105"/>
    </row>
    <row r="261" spans="1:8" s="84" customFormat="1" ht="15.75">
      <c r="A261" s="103" t="s">
        <v>503</v>
      </c>
      <c r="B261" s="103"/>
      <c r="C261" s="103"/>
      <c r="D261" s="104"/>
      <c r="E261" s="103"/>
      <c r="F261" s="105"/>
      <c r="G261" s="105"/>
      <c r="H261" s="105"/>
    </row>
    <row r="262" spans="1:8" s="84" customFormat="1" ht="15.75">
      <c r="A262" s="103"/>
      <c r="B262" s="103"/>
      <c r="C262" s="103"/>
      <c r="D262" s="104"/>
      <c r="E262" s="103"/>
      <c r="F262" s="105"/>
      <c r="G262" s="105"/>
      <c r="H262" s="105"/>
    </row>
    <row r="263" spans="1:8" s="84" customFormat="1" ht="15.75">
      <c r="A263" s="103"/>
      <c r="B263" s="103"/>
      <c r="C263" s="103"/>
      <c r="D263" s="104"/>
      <c r="E263" s="107" t="s">
        <v>371</v>
      </c>
      <c r="F263" s="105"/>
      <c r="G263" s="105"/>
      <c r="H263" s="105"/>
    </row>
    <row r="264" spans="1:8" s="84" customFormat="1" ht="15.75">
      <c r="A264" s="103"/>
      <c r="B264" s="103"/>
      <c r="C264" s="103"/>
      <c r="D264" s="104"/>
      <c r="E264" s="107" t="s">
        <v>372</v>
      </c>
      <c r="F264" s="105"/>
      <c r="G264" s="105"/>
      <c r="H264" s="105"/>
    </row>
    <row r="265" spans="1:8" s="84" customFormat="1" ht="15.75">
      <c r="A265" s="103"/>
      <c r="B265" s="103"/>
      <c r="C265" s="103"/>
      <c r="D265" s="104"/>
      <c r="E265" s="107"/>
      <c r="F265" s="105"/>
      <c r="G265" s="105"/>
      <c r="H265" s="105"/>
    </row>
    <row r="266" spans="1:8" s="84" customFormat="1" ht="15.75">
      <c r="A266" s="84" t="s">
        <v>498</v>
      </c>
      <c r="B266" s="89"/>
    </row>
    <row r="267" spans="1:8" s="84" customFormat="1" ht="15.75">
      <c r="A267" s="103"/>
      <c r="B267" s="103"/>
      <c r="C267" s="103"/>
      <c r="D267" s="104"/>
      <c r="E267" s="107"/>
      <c r="F267" s="105"/>
      <c r="G267" s="105"/>
      <c r="H267" s="105"/>
    </row>
    <row r="268" spans="1:8" s="84" customFormat="1" ht="15.75">
      <c r="A268" s="103" t="s">
        <v>411</v>
      </c>
      <c r="B268" s="103"/>
      <c r="C268" s="103"/>
      <c r="D268" s="104"/>
      <c r="E268" s="103"/>
      <c r="F268" s="105"/>
      <c r="G268" s="105"/>
      <c r="H268" s="105"/>
    </row>
    <row r="269" spans="1:8" s="84" customFormat="1" ht="15.75">
      <c r="A269" s="103"/>
      <c r="B269" s="103"/>
      <c r="C269" s="103"/>
      <c r="D269" s="104"/>
      <c r="E269" s="103"/>
      <c r="F269" s="105"/>
      <c r="G269" s="105"/>
      <c r="H269" s="105"/>
    </row>
    <row r="270" spans="1:8" s="84" customFormat="1" ht="15.75">
      <c r="A270" s="103"/>
      <c r="B270" s="103"/>
      <c r="C270" s="103"/>
      <c r="D270" s="104"/>
      <c r="E270" s="103"/>
      <c r="F270" s="105"/>
      <c r="G270" s="105"/>
      <c r="H270" s="105"/>
    </row>
    <row r="271" spans="1:8" s="84" customFormat="1" ht="15.75">
      <c r="A271" s="103"/>
      <c r="B271" s="103"/>
      <c r="C271" s="103"/>
      <c r="D271" s="104"/>
      <c r="E271" s="103"/>
      <c r="F271" s="105"/>
      <c r="G271" s="105"/>
      <c r="H271" s="105"/>
    </row>
    <row r="272" spans="1:8" s="84" customFormat="1" ht="15.75">
      <c r="A272" s="103" t="s">
        <v>506</v>
      </c>
      <c r="B272" s="103"/>
      <c r="C272" s="103"/>
      <c r="D272" s="104"/>
      <c r="E272" s="103" t="s">
        <v>495</v>
      </c>
      <c r="F272" s="105"/>
      <c r="G272" s="105"/>
      <c r="H272" s="105"/>
    </row>
    <row r="273" spans="1:8" s="84" customFormat="1" ht="15.75">
      <c r="A273" s="103" t="s">
        <v>507</v>
      </c>
      <c r="B273" s="103"/>
      <c r="C273" s="103"/>
      <c r="D273" s="104"/>
      <c r="E273" s="103" t="s">
        <v>494</v>
      </c>
      <c r="F273" s="105"/>
      <c r="G273" s="105"/>
      <c r="H273" s="105"/>
    </row>
    <row r="274" spans="1:8" s="84" customFormat="1" ht="15.75">
      <c r="A274" s="103"/>
      <c r="B274" s="103"/>
      <c r="C274" s="103"/>
      <c r="D274" s="104"/>
      <c r="E274" s="103" t="s">
        <v>496</v>
      </c>
      <c r="F274" s="105"/>
      <c r="G274" s="105"/>
      <c r="H274" s="105"/>
    </row>
    <row r="275" spans="1:8" s="84" customFormat="1" ht="15.75">
      <c r="A275" s="103"/>
      <c r="B275" s="103"/>
      <c r="C275" s="103"/>
      <c r="D275" s="104"/>
      <c r="E275" s="103"/>
      <c r="F275" s="108"/>
      <c r="G275" s="108"/>
      <c r="H275" s="108"/>
    </row>
    <row r="276" spans="1:8" s="84" customFormat="1" ht="15.75">
      <c r="A276" s="103"/>
      <c r="B276" s="103"/>
      <c r="C276" s="103"/>
      <c r="D276" s="104"/>
      <c r="E276" s="103"/>
    </row>
  </sheetData>
  <printOptions horizontalCentered="1"/>
  <pageMargins left="0.51181102362204722" right="0.70866141732283472" top="0.6692913385826772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2022-03-25T07:42:07Z</cp:lastPrinted>
  <dcterms:created xsi:type="dcterms:W3CDTF">2016-11-03T07:20:33Z</dcterms:created>
  <dcterms:modified xsi:type="dcterms:W3CDTF">2022-04-01T06:46:08Z</dcterms:modified>
</cp:coreProperties>
</file>